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einaldmac/Documents/SBS IT GROUP/PRICE LIST/"/>
    </mc:Choice>
  </mc:AlternateContent>
  <xr:revisionPtr revIDLastSave="0" documentId="8_{7B4A1986-8DF7-494A-B755-6B6ADDDA1230}" xr6:coauthVersionLast="47" xr6:coauthVersionMax="47" xr10:uidLastSave="{00000000-0000-0000-0000-000000000000}"/>
  <bookViews>
    <workbookView xWindow="0" yWindow="500" windowWidth="25600" windowHeight="14040" xr2:uid="{00000000-000D-0000-FFFF-FFFF00000000}"/>
  </bookViews>
  <sheets>
    <sheet name="VIGI" sheetId="7" r:id="rId1"/>
    <sheet name="Release Note" sheetId="8" r:id="rId2"/>
  </sheets>
  <definedNames>
    <definedName name="_xlnm._FilterDatabase" localSheetId="0" hidden="1">VIGI!$A$5:$J$127</definedName>
    <definedName name="ITEM" localSheetId="0">#REF!</definedName>
    <definedName name="ITEM">#REF!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7" l="1"/>
  <c r="I27" i="7"/>
  <c r="G26" i="7"/>
  <c r="G27" i="7"/>
  <c r="E26" i="7"/>
  <c r="E27" i="7"/>
  <c r="E127" i="7"/>
  <c r="F127" i="7" s="1"/>
  <c r="E126" i="7"/>
  <c r="F126" i="7" s="1"/>
  <c r="E125" i="7"/>
  <c r="F125" i="7" s="1"/>
  <c r="E124" i="7"/>
  <c r="F124" i="7" s="1"/>
  <c r="E123" i="7"/>
  <c r="F123" i="7" s="1"/>
  <c r="E122" i="7"/>
  <c r="F122" i="7" s="1"/>
  <c r="E121" i="7"/>
  <c r="F121" i="7" s="1"/>
  <c r="E120" i="7"/>
  <c r="F120" i="7" s="1"/>
  <c r="E119" i="7"/>
  <c r="F119" i="7" s="1"/>
  <c r="E118" i="7"/>
  <c r="F118" i="7" s="1"/>
  <c r="E117" i="7"/>
  <c r="F117" i="7" s="1"/>
  <c r="E116" i="7"/>
  <c r="F116" i="7" s="1"/>
  <c r="H116" i="7" s="1"/>
  <c r="J116" i="7" s="1"/>
  <c r="E115" i="7"/>
  <c r="F115" i="7" s="1"/>
  <c r="H115" i="7" s="1"/>
  <c r="E114" i="7"/>
  <c r="F114" i="7" s="1"/>
  <c r="H114" i="7" s="1"/>
  <c r="J114" i="7" s="1"/>
  <c r="E113" i="7"/>
  <c r="F113" i="7" s="1"/>
  <c r="E112" i="7"/>
  <c r="F112" i="7" s="1"/>
  <c r="E111" i="7"/>
  <c r="F111" i="7" s="1"/>
  <c r="H111" i="7" s="1"/>
  <c r="J111" i="7" s="1"/>
  <c r="E110" i="7"/>
  <c r="F110" i="7" s="1"/>
  <c r="E109" i="7"/>
  <c r="F109" i="7" s="1"/>
  <c r="E107" i="7"/>
  <c r="F107" i="7" s="1"/>
  <c r="H107" i="7" s="1"/>
  <c r="J107" i="7" s="1"/>
  <c r="E106" i="7"/>
  <c r="F106" i="7" s="1"/>
  <c r="H106" i="7" s="1"/>
  <c r="J106" i="7" s="1"/>
  <c r="E104" i="7"/>
  <c r="F104" i="7" s="1"/>
  <c r="E102" i="7"/>
  <c r="F102" i="7" s="1"/>
  <c r="H102" i="7" s="1"/>
  <c r="E101" i="7"/>
  <c r="F101" i="7" s="1"/>
  <c r="H101" i="7" s="1"/>
  <c r="J101" i="7" s="1"/>
  <c r="E100" i="7"/>
  <c r="F100" i="7" s="1"/>
  <c r="E98" i="7"/>
  <c r="F98" i="7" s="1"/>
  <c r="E95" i="7"/>
  <c r="F95" i="7" s="1"/>
  <c r="H95" i="7" s="1"/>
  <c r="E94" i="7"/>
  <c r="F94" i="7" s="1"/>
  <c r="E93" i="7"/>
  <c r="F93" i="7" s="1"/>
  <c r="H93" i="7" s="1"/>
  <c r="E90" i="7"/>
  <c r="F90" i="7" s="1"/>
  <c r="E89" i="7"/>
  <c r="F89" i="7" s="1"/>
  <c r="E88" i="7"/>
  <c r="F88" i="7" s="1"/>
  <c r="E87" i="7"/>
  <c r="F87" i="7" s="1"/>
  <c r="H87" i="7" s="1"/>
  <c r="E86" i="7"/>
  <c r="F86" i="7" s="1"/>
  <c r="E85" i="7"/>
  <c r="F85" i="7" s="1"/>
  <c r="H85" i="7" s="1"/>
  <c r="E83" i="7"/>
  <c r="F83" i="7" s="1"/>
  <c r="E82" i="7"/>
  <c r="F82" i="7" s="1"/>
  <c r="H82" i="7" s="1"/>
  <c r="J82" i="7" s="1"/>
  <c r="M82" i="7" s="1"/>
  <c r="I81" i="7"/>
  <c r="G81" i="7"/>
  <c r="I78" i="7"/>
  <c r="G78" i="7"/>
  <c r="E78" i="7"/>
  <c r="I77" i="7"/>
  <c r="G77" i="7"/>
  <c r="E77" i="7"/>
  <c r="I76" i="7"/>
  <c r="G76" i="7"/>
  <c r="E76" i="7"/>
  <c r="I75" i="7"/>
  <c r="G75" i="7"/>
  <c r="E75" i="7"/>
  <c r="I74" i="7"/>
  <c r="G74" i="7"/>
  <c r="E74" i="7"/>
  <c r="I73" i="7"/>
  <c r="G73" i="7"/>
  <c r="E73" i="7"/>
  <c r="I72" i="7"/>
  <c r="G72" i="7"/>
  <c r="E72" i="7"/>
  <c r="I71" i="7"/>
  <c r="G71" i="7"/>
  <c r="E71" i="7"/>
  <c r="I70" i="7"/>
  <c r="G70" i="7"/>
  <c r="E70" i="7"/>
  <c r="E69" i="7"/>
  <c r="F69" i="7" s="1"/>
  <c r="I66" i="7"/>
  <c r="G66" i="7"/>
  <c r="E66" i="7"/>
  <c r="I65" i="7"/>
  <c r="G65" i="7"/>
  <c r="E65" i="7"/>
  <c r="I64" i="7"/>
  <c r="G64" i="7"/>
  <c r="E64" i="7"/>
  <c r="I63" i="7"/>
  <c r="G63" i="7"/>
  <c r="E63" i="7"/>
  <c r="I62" i="7"/>
  <c r="G62" i="7"/>
  <c r="E62" i="7"/>
  <c r="I61" i="7"/>
  <c r="G61" i="7"/>
  <c r="E61" i="7"/>
  <c r="I60" i="7"/>
  <c r="G60" i="7"/>
  <c r="E60" i="7"/>
  <c r="I59" i="7"/>
  <c r="G59" i="7"/>
  <c r="E59" i="7"/>
  <c r="I58" i="7"/>
  <c r="G58" i="7"/>
  <c r="E58" i="7"/>
  <c r="I57" i="7"/>
  <c r="G57" i="7"/>
  <c r="E57" i="7"/>
  <c r="I56" i="7"/>
  <c r="G56" i="7"/>
  <c r="E56" i="7"/>
  <c r="I55" i="7"/>
  <c r="G55" i="7"/>
  <c r="E55" i="7"/>
  <c r="I54" i="7"/>
  <c r="G54" i="7"/>
  <c r="E54" i="7"/>
  <c r="I53" i="7"/>
  <c r="G53" i="7"/>
  <c r="E53" i="7"/>
  <c r="I52" i="7"/>
  <c r="G52" i="7"/>
  <c r="E52" i="7"/>
  <c r="I51" i="7"/>
  <c r="G51" i="7"/>
  <c r="E51" i="7"/>
  <c r="I50" i="7"/>
  <c r="G50" i="7"/>
  <c r="E50" i="7"/>
  <c r="I48" i="7"/>
  <c r="G48" i="7"/>
  <c r="E48" i="7"/>
  <c r="I47" i="7"/>
  <c r="G47" i="7"/>
  <c r="E47" i="7"/>
  <c r="I46" i="7"/>
  <c r="G46" i="7"/>
  <c r="E46" i="7"/>
  <c r="I45" i="7"/>
  <c r="G45" i="7"/>
  <c r="E45" i="7"/>
  <c r="I44" i="7"/>
  <c r="G44" i="7"/>
  <c r="E44" i="7"/>
  <c r="I43" i="7"/>
  <c r="G43" i="7"/>
  <c r="E43" i="7"/>
  <c r="I42" i="7"/>
  <c r="G42" i="7"/>
  <c r="E42" i="7"/>
  <c r="I41" i="7"/>
  <c r="G41" i="7"/>
  <c r="E41" i="7"/>
  <c r="I40" i="7"/>
  <c r="G40" i="7"/>
  <c r="E40" i="7"/>
  <c r="I39" i="7"/>
  <c r="G39" i="7"/>
  <c r="E39" i="7"/>
  <c r="I38" i="7"/>
  <c r="G38" i="7"/>
  <c r="E38" i="7"/>
  <c r="I37" i="7"/>
  <c r="G37" i="7"/>
  <c r="E37" i="7"/>
  <c r="I36" i="7"/>
  <c r="G36" i="7"/>
  <c r="E36" i="7"/>
  <c r="I35" i="7"/>
  <c r="G35" i="7"/>
  <c r="E35" i="7"/>
  <c r="I34" i="7"/>
  <c r="G34" i="7"/>
  <c r="E34" i="7"/>
  <c r="I33" i="7"/>
  <c r="G33" i="7"/>
  <c r="E33" i="7"/>
  <c r="I32" i="7"/>
  <c r="G32" i="7"/>
  <c r="E32" i="7"/>
  <c r="I31" i="7"/>
  <c r="G31" i="7"/>
  <c r="E31" i="7"/>
  <c r="I30" i="7"/>
  <c r="G30" i="7"/>
  <c r="E30" i="7"/>
  <c r="I29" i="7"/>
  <c r="G29" i="7"/>
  <c r="E29" i="7"/>
  <c r="I25" i="7"/>
  <c r="G25" i="7"/>
  <c r="E25" i="7"/>
  <c r="I24" i="7"/>
  <c r="G24" i="7"/>
  <c r="E24" i="7"/>
  <c r="I23" i="7"/>
  <c r="G23" i="7"/>
  <c r="E23" i="7"/>
  <c r="I22" i="7"/>
  <c r="G22" i="7"/>
  <c r="E22" i="7"/>
  <c r="I21" i="7"/>
  <c r="G21" i="7"/>
  <c r="E21" i="7"/>
  <c r="I20" i="7"/>
  <c r="G20" i="7"/>
  <c r="E20" i="7"/>
  <c r="I19" i="7"/>
  <c r="G19" i="7"/>
  <c r="E19" i="7"/>
  <c r="I18" i="7"/>
  <c r="G18" i="7"/>
  <c r="E18" i="7"/>
  <c r="I17" i="7"/>
  <c r="G17" i="7"/>
  <c r="E17" i="7"/>
  <c r="I16" i="7"/>
  <c r="G16" i="7"/>
  <c r="E16" i="7"/>
  <c r="I15" i="7"/>
  <c r="G15" i="7"/>
  <c r="E15" i="7"/>
  <c r="I14" i="7"/>
  <c r="G14" i="7"/>
  <c r="E14" i="7"/>
  <c r="I12" i="7"/>
  <c r="G12" i="7"/>
  <c r="E12" i="7"/>
  <c r="I11" i="7"/>
  <c r="G11" i="7"/>
  <c r="E11" i="7"/>
  <c r="I10" i="7"/>
  <c r="G10" i="7"/>
  <c r="E10" i="7"/>
  <c r="I9" i="7"/>
  <c r="G9" i="7"/>
  <c r="E9" i="7"/>
  <c r="I8" i="7"/>
  <c r="G8" i="7"/>
  <c r="E8" i="7"/>
  <c r="H94" i="7" l="1"/>
  <c r="J94" i="7" s="1"/>
  <c r="M94" i="7" s="1"/>
  <c r="H86" i="7"/>
  <c r="J86" i="7" s="1"/>
  <c r="M86" i="7" s="1"/>
  <c r="H117" i="7"/>
  <c r="J117" i="7" s="1"/>
  <c r="M117" i="7" s="1"/>
  <c r="H118" i="7"/>
  <c r="J118" i="7" s="1"/>
  <c r="M118" i="7" s="1"/>
  <c r="H90" i="7"/>
  <c r="J90" i="7" s="1"/>
  <c r="M90" i="7" s="1"/>
  <c r="H123" i="7"/>
  <c r="J123" i="7" s="1"/>
  <c r="M123" i="7" s="1"/>
  <c r="L87" i="7"/>
  <c r="J87" i="7"/>
  <c r="M87" i="7" s="1"/>
  <c r="H112" i="7"/>
  <c r="H122" i="7"/>
  <c r="J122" i="7" s="1"/>
  <c r="M122" i="7" s="1"/>
  <c r="M107" i="7"/>
  <c r="H109" i="7"/>
  <c r="H119" i="7"/>
  <c r="J119" i="7" s="1"/>
  <c r="M119" i="7" s="1"/>
  <c r="L85" i="7"/>
  <c r="J85" i="7"/>
  <c r="M85" i="7" s="1"/>
  <c r="H127" i="7"/>
  <c r="J127" i="7" s="1"/>
  <c r="M127" i="7" s="1"/>
  <c r="H69" i="7"/>
  <c r="H89" i="7"/>
  <c r="J89" i="7" s="1"/>
  <c r="M89" i="7" s="1"/>
  <c r="L95" i="7"/>
  <c r="J95" i="7"/>
  <c r="M95" i="7" s="1"/>
  <c r="H104" i="7"/>
  <c r="J104" i="7" s="1"/>
  <c r="M104" i="7" s="1"/>
  <c r="M114" i="7"/>
  <c r="H110" i="7"/>
  <c r="J110" i="7" s="1"/>
  <c r="M110" i="7" s="1"/>
  <c r="H121" i="7"/>
  <c r="J121" i="7" s="1"/>
  <c r="M121" i="7" s="1"/>
  <c r="H124" i="7"/>
  <c r="J124" i="7" s="1"/>
  <c r="M124" i="7" s="1"/>
  <c r="H125" i="7"/>
  <c r="J125" i="7" s="1"/>
  <c r="M125" i="7" s="1"/>
  <c r="L102" i="7"/>
  <c r="J102" i="7"/>
  <c r="M102" i="7" s="1"/>
  <c r="H120" i="7"/>
  <c r="J120" i="7" s="1"/>
  <c r="M120" i="7" s="1"/>
  <c r="H126" i="7"/>
  <c r="J126" i="7" s="1"/>
  <c r="M126" i="7" s="1"/>
  <c r="H98" i="7"/>
  <c r="J98" i="7" s="1"/>
  <c r="M98" i="7" s="1"/>
  <c r="H83" i="7"/>
  <c r="L115" i="7"/>
  <c r="J115" i="7"/>
  <c r="M115" i="7" s="1"/>
  <c r="H88" i="7"/>
  <c r="L93" i="7"/>
  <c r="J93" i="7"/>
  <c r="M93" i="7" s="1"/>
  <c r="M101" i="7"/>
  <c r="H113" i="7"/>
  <c r="J113" i="7" s="1"/>
  <c r="M113" i="7" s="1"/>
  <c r="L101" i="7"/>
  <c r="L107" i="7"/>
  <c r="L114" i="7"/>
  <c r="H100" i="7"/>
  <c r="J100" i="7" s="1"/>
  <c r="M100" i="7" s="1"/>
  <c r="L106" i="7"/>
  <c r="L111" i="7"/>
  <c r="M106" i="7"/>
  <c r="M111" i="7"/>
  <c r="L82" i="7"/>
  <c r="L118" i="7" l="1"/>
  <c r="L117" i="7"/>
  <c r="L89" i="7"/>
  <c r="L113" i="7"/>
  <c r="L94" i="7"/>
  <c r="L126" i="7"/>
  <c r="L104" i="7"/>
  <c r="L122" i="7"/>
  <c r="L100" i="7"/>
  <c r="L119" i="7"/>
  <c r="L110" i="7"/>
  <c r="L121" i="7"/>
  <c r="L90" i="7"/>
  <c r="L86" i="7"/>
  <c r="L125" i="7"/>
  <c r="L123" i="7"/>
  <c r="L88" i="7"/>
  <c r="J88" i="7"/>
  <c r="M88" i="7" s="1"/>
  <c r="L120" i="7"/>
  <c r="L83" i="7"/>
  <c r="J83" i="7"/>
  <c r="M83" i="7" s="1"/>
  <c r="L124" i="7"/>
  <c r="L127" i="7"/>
  <c r="L69" i="7"/>
  <c r="J69" i="7"/>
  <c r="M69" i="7" s="1"/>
  <c r="L109" i="7"/>
  <c r="J109" i="7"/>
  <c r="M109" i="7" s="1"/>
  <c r="L112" i="7"/>
  <c r="J112" i="7"/>
  <c r="M112" i="7" s="1"/>
  <c r="L98" i="7"/>
</calcChain>
</file>

<file path=xl/sharedStrings.xml><?xml version="1.0" encoding="utf-8"?>
<sst xmlns="http://schemas.openxmlformats.org/spreadsheetml/2006/main" count="407" uniqueCount="269">
  <si>
    <t>VIGI NVR1004H-4P</t>
  </si>
  <si>
    <t>VIGI NVR1008H-8MP</t>
  </si>
  <si>
    <t>VIGI NVR2016H-16P</t>
    <phoneticPr fontId="2" type="noConversion"/>
  </si>
  <si>
    <t>VIGI NVR2016H-16MP</t>
    <phoneticPr fontId="2" type="noConversion"/>
  </si>
  <si>
    <t>VIGI NVR1008H</t>
  </si>
  <si>
    <t>VIGI NVR1016H</t>
  </si>
  <si>
    <t>VIGI NVR2016H</t>
  </si>
  <si>
    <t>VIGI NVR4032H</t>
  </si>
  <si>
    <t>20</t>
  </si>
  <si>
    <t>3MP Outdoor Bullet Network Camera
SPEC: H.265+/H.265/H.264+/H.264, 1/2.7" Progressive Scan CMOS, Color/0.1 Lux@F2.4, 0 Lux with IR, 25fps/30fps (2304x1296, 2048x1280, 1920x1080, 1280x720), PoE/12V DC, 4 mm Fixed Lens
FEATURE: Smart Detection (Motion Detection, Camera Tampering, Line-Crossing, Area Intrusion), SmartVid (Smart IR, WDR, 3D DNR, BLC), Night Vision (Up to 30 m), IP67, ONVIF, Remote Monitoring, VIGI App</t>
  </si>
  <si>
    <t>VIGI C300HP-4</t>
  </si>
  <si>
    <t>3MP Outdoor Bullet Network Camera
SPEC:H.265+/H.265/H.264+/H.264, 1/2.7" Progressive Scan CMOS, Color/0.1 Lux@F2.0, 0 Lux with IR, 25fps/30fps (2304x1296, 2048x1280, 1920x1080, 1280x720), PoE/12V DC, 6 mm Fixed Lens
FEATURE: Smart Detection (Motion Detection, Camera Tampering, Line-Crossing, Area Intrusion), SmartVid (Smart IR, WDR, 3D DNR, BLC), Night Vision (Up to 30 m), IP67, ONVIF, Remote Monitoring, VIGI App</t>
  </si>
  <si>
    <t>VIGI C300HP-6</t>
  </si>
  <si>
    <t>12</t>
  </si>
  <si>
    <t>3MP Turret Network Camera
SPEC: H.265+/H.265/H.264+/H.264, 1/2.7" Progressive Scan CMOS, Color/0.1 Lux@F2.0, 0 Lux with IR, 25fps/30fps (2304x1296, 2048x1280, 1920x1080, 1280x720), PoE/12V DC, 2.8 mm Fixed Lens
FEATURE: Smart Detection (Motion Detection, Camera Tampering, Line-Crossing, Area Intrusion), SmartVid (Smart IR, WDR, 3D DNR, BLC), Night Vision (Up to 30 m), ONVIF, Remote Monitoring, VIGI App</t>
  </si>
  <si>
    <t>VIGI C400HP-2.8</t>
  </si>
  <si>
    <t>3MP Turret Network Camera
SPEC: H.265+/H.265/H.264+/H.264, 1/2.7" Progressive Scan CMOS, Color/0.1 Lux@F2.4, 0 Lux with IR, 25fps/30fps (2304x1296, 2048x1280, 1920x1080, 1280x720), PoE/12V DC, 4 mm Fixed Lens
FEATURE: Smart Detection (Motion Detection, Camera Tampering, Line-Crossing, Area Intrusion), SmartVid (Smart IR, WDR, 3D DNR, BLC), Night Vision (Up to 30 m), ONVIF, Remote Monitoring, VIGI App</t>
  </si>
  <si>
    <t>VIGI C400HP-4</t>
  </si>
  <si>
    <t>VIGI C220I(2.8mm)</t>
    <phoneticPr fontId="2" type="noConversion"/>
  </si>
  <si>
    <t>VIGI C220I(4mm)</t>
    <phoneticPr fontId="2" type="noConversion"/>
  </si>
  <si>
    <t>VIGI C230I Mini(2.8mm)</t>
    <phoneticPr fontId="2" type="noConversion"/>
  </si>
  <si>
    <t>VIGI C230I(2.8mm)</t>
  </si>
  <si>
    <t>VIGI C230I(4mm)</t>
    <phoneticPr fontId="2" type="noConversion"/>
  </si>
  <si>
    <t>VIGI C230(2.8mm)</t>
    <phoneticPr fontId="2" type="noConversion"/>
  </si>
  <si>
    <t>VIGI C230(4mm)</t>
    <phoneticPr fontId="2" type="noConversion"/>
  </si>
  <si>
    <t>VIGI C240I(2.8mm)</t>
    <phoneticPr fontId="2" type="noConversion"/>
  </si>
  <si>
    <t>VIGI C240I(4mm)</t>
    <phoneticPr fontId="2" type="noConversion"/>
  </si>
  <si>
    <t>VIGI C240(2.8mm)</t>
    <phoneticPr fontId="2" type="noConversion"/>
  </si>
  <si>
    <t>VIGI C240(4mm)</t>
    <phoneticPr fontId="2" type="noConversion"/>
  </si>
  <si>
    <t>VIGI C250(2.8mm)</t>
    <phoneticPr fontId="2" type="noConversion"/>
  </si>
  <si>
    <t>VIGI C250(4mm)</t>
    <phoneticPr fontId="2" type="noConversion"/>
  </si>
  <si>
    <t>VIGI C320I(2.8mm)</t>
    <phoneticPr fontId="2" type="noConversion"/>
  </si>
  <si>
    <t>VIGI C320I(4mm)</t>
  </si>
  <si>
    <t>VIGI C320I(6mm)</t>
    <phoneticPr fontId="2" type="noConversion"/>
  </si>
  <si>
    <t>VIGI C330I(2.8mm)</t>
    <phoneticPr fontId="2" type="noConversion"/>
  </si>
  <si>
    <t>VIGI C330I(4mm)</t>
  </si>
  <si>
    <t>VIGI C330I(6mm)</t>
    <phoneticPr fontId="2" type="noConversion"/>
  </si>
  <si>
    <t>VIGI C330(2.8mm)</t>
    <phoneticPr fontId="2" type="noConversion"/>
  </si>
  <si>
    <t>VIGI C330(4mm)</t>
    <phoneticPr fontId="2" type="noConversion"/>
  </si>
  <si>
    <t>VIGI C330(6mm)</t>
  </si>
  <si>
    <t>VIGI C340I(2.8mm)</t>
    <phoneticPr fontId="2" type="noConversion"/>
  </si>
  <si>
    <t>VIGI C340I(4mm)</t>
    <phoneticPr fontId="2" type="noConversion"/>
  </si>
  <si>
    <t>VIGI C340I(6mm)</t>
    <phoneticPr fontId="2" type="noConversion"/>
  </si>
  <si>
    <t>VIGI C340(2.8mm)</t>
  </si>
  <si>
    <t>VIGI C340(4mm)</t>
  </si>
  <si>
    <t>VIGI C340(6mm)</t>
  </si>
  <si>
    <t>VIGI C340-W(4mm)</t>
  </si>
  <si>
    <t>VIGI C340S(4mm)</t>
  </si>
  <si>
    <t>VIGI C350(4mm)</t>
  </si>
  <si>
    <t>8MP Full-Color Bullet Network Camera
SPEC: 8MP, 2.8mm Fixed Lens, 1/2.7” Progressive Scan CMOS, H.265+/H.265/H.264+/H.264, IR/White LED, 25fps(3840 × 2160), IP67,Web, PoE/DC 12V,120dB WDR, Built-in MIC/Speake, micro-SD Slot
FEATURE: Full-Color and IR Night Vision (Up to 30 m), Smart Detection (Human &amp;Vehicle Classification)(MotionDetection, Area lntrusion Detection, Line-Crossing Detection, Camera Tampering Detection, Abandoned ObiectDetection, Obiect Removal Detection, Area Entrance Detection, Area Exiting Detection, Human Detection), SmartVid (Smart IR, 3D DNR, BLC), ONMF, Remote Monitoring, VIGI App, Web, VIGI Security Manager</t>
  </si>
  <si>
    <t>VIGI C385(2.8mm)</t>
  </si>
  <si>
    <t>8MP Full-Color Bullet Network Camera
SPEC: 8MP, 4mm Fixed Lens, 1/2.7” Progressive Scan CMOS, H.265+/H.265/H.264+/H.264, IR/White LED, 25fps/30fps (3840 × 2160), IP67,Web, PoE/DC 12V,120dB WDR, Built-in MIC/Speake, micro-SD Slot
FEATURE: Full-Color and IR Night Vision (Up to 30 m), Smart Detection (Human &amp;Vehicle Classification)(MotionDetection, Area lntrusion Detection, Line-Crossing Detection, Camera Tampering Detection, Abandoned ObiectDetection, Obiect Removal Detection, Area Entrance Detection, Area Exiting Detection, Human Detection), SmartVid (Smart IR, 3D DNR, BLC), ONMF, Remote Monitoring, VIGI App, Web, VIGI Security Manager</t>
  </si>
  <si>
    <t>VIGI C385(4mm)</t>
  </si>
  <si>
    <t>VIGI C420I(2.8mm)</t>
    <phoneticPr fontId="2" type="noConversion"/>
  </si>
  <si>
    <t>VIGI C420I(4mm)</t>
    <phoneticPr fontId="2" type="noConversion"/>
  </si>
  <si>
    <t>VIGI C430I(2.8mm)</t>
    <phoneticPr fontId="2" type="noConversion"/>
  </si>
  <si>
    <t>VIGI C430I(4mm)</t>
    <phoneticPr fontId="2" type="noConversion"/>
  </si>
  <si>
    <t>VIGI C430(2.8mm)</t>
    <phoneticPr fontId="2" type="noConversion"/>
  </si>
  <si>
    <t>VIGI C430(4mm)</t>
    <phoneticPr fontId="2" type="noConversion"/>
  </si>
  <si>
    <t>VIGI C440I(2.8mm)</t>
    <phoneticPr fontId="2" type="noConversion"/>
  </si>
  <si>
    <t>VIGI C440I(4mm)</t>
    <phoneticPr fontId="2" type="noConversion"/>
  </si>
  <si>
    <t>VIGI C440(2.8mm)</t>
  </si>
  <si>
    <t>VIGI C440(4mm)</t>
  </si>
  <si>
    <t>VIGI C440-W(4mm)</t>
  </si>
  <si>
    <t>VIGI C450(2.8mm)</t>
  </si>
  <si>
    <t>VIGI C450(4mm)</t>
    <phoneticPr fontId="2" type="noConversion"/>
  </si>
  <si>
    <t>8MP Full-Color Turret Network Camera
SPEC: 8MP, 2.8mm Fixed Lens, 1/2.7” Progressive Scan CMOS, H.265+/H.265/H.264+/H.264, IR/White LED, 25fps(3840 × 2160), IP67,Web, PoE/DC 12V,120dB WDR, Built-in MIC/Speake, micro-SD Slot
FEATURE: Full-Color and IR Night Vision (Up to 30 m), Smart Detection (Human &amp;Vehicle Classification)(MotionDetection, Area lntrusion Detection, Line-Crossing Detection, Camera Tampering Detection, Abandoned ObiectDetection, Obiect Removal Detection, Area Entrance Detection, Area Exiting Detection, Human Detection), SmartVid (Smart IR, 3D DNR, BLC), ONMF, Remote Monitoring, VIGI App, Web, VIGI Security Manager</t>
  </si>
  <si>
    <t>VIGI C485(2.8mm)</t>
  </si>
  <si>
    <t>VIGI C540(4mm)</t>
  </si>
  <si>
    <t>VIGI C540-W(4mm)</t>
  </si>
  <si>
    <t>VIGI C540V</t>
  </si>
  <si>
    <t>VIGI C540-4G(4mm)</t>
  </si>
  <si>
    <t>VIGI C540S(4mm)</t>
  </si>
  <si>
    <t>Note</t>
  </si>
  <si>
    <t>SRP  include PPN</t>
  </si>
  <si>
    <t>Packing
pcs/ctn</t>
    <phoneticPr fontId="2" type="noConversion"/>
  </si>
  <si>
    <t>Description</t>
  </si>
  <si>
    <t>Model No.</t>
  </si>
  <si>
    <t>Group</t>
    <phoneticPr fontId="2" type="noConversion"/>
  </si>
  <si>
    <t>Price drop</t>
    <phoneticPr fontId="4" type="noConversion"/>
  </si>
  <si>
    <t>Price increase</t>
    <phoneticPr fontId="4" type="noConversion"/>
  </si>
  <si>
    <t>Coming</t>
    <phoneticPr fontId="13" type="noConversion"/>
  </si>
  <si>
    <t xml:space="preserve">New product </t>
    <phoneticPr fontId="4" type="noConversion"/>
  </si>
  <si>
    <t>Coming Soon</t>
    <phoneticPr fontId="4" type="noConversion"/>
  </si>
  <si>
    <t>EOL</t>
    <phoneticPr fontId="13" type="noConversion"/>
  </si>
  <si>
    <t>Normal Dealer Price exclude PPN</t>
    <phoneticPr fontId="4" type="noConversion"/>
  </si>
  <si>
    <t xml:space="preserve"> InSight Series Camera</t>
    <phoneticPr fontId="18" type="noConversion"/>
  </si>
  <si>
    <t>InSight S655I</t>
    <phoneticPr fontId="18" type="noConversion"/>
  </si>
  <si>
    <t>InSight S485PI</t>
  </si>
  <si>
    <t>InSight S485(2.8mm)</t>
    <phoneticPr fontId="13" type="noConversion"/>
  </si>
  <si>
    <t>InSight S455(2.8mm)</t>
  </si>
  <si>
    <t>InSight S455(4mm)</t>
  </si>
  <si>
    <t>InSight S445ZI</t>
  </si>
  <si>
    <t>InSight S445(2.8mm)</t>
  </si>
  <si>
    <t>InSight S445(4mm)</t>
  </si>
  <si>
    <t>InSight S385PI</t>
  </si>
  <si>
    <t>InSight S385(2.8mm)</t>
  </si>
  <si>
    <t>InSight S385(4mm)</t>
  </si>
  <si>
    <t>InSight S355(2.8mm)</t>
  </si>
  <si>
    <t>InSight S355(4mm)</t>
  </si>
  <si>
    <t>InSight S355(6mm)</t>
  </si>
  <si>
    <t>InSight S345ZI</t>
  </si>
  <si>
    <t>InSight S345(2.8mm)</t>
  </si>
  <si>
    <t>InSight S345(4mm)</t>
  </si>
  <si>
    <t>InSight S345(6mm)</t>
  </si>
  <si>
    <t>InSight S285(2.8mm)</t>
  </si>
  <si>
    <t>InSight S285(4mm)</t>
  </si>
  <si>
    <t>InSight S245(2.8mm)</t>
  </si>
  <si>
    <t>InSight S245(4mm)</t>
  </si>
  <si>
    <t>InSight S225(2.8mm)</t>
  </si>
  <si>
    <t>InSight S485(4mm)</t>
    <phoneticPr fontId="18" type="noConversion"/>
  </si>
  <si>
    <t>Installer Price/Online Bottom  include PPN</t>
    <phoneticPr fontId="18" type="noConversion"/>
  </si>
  <si>
    <t>Installer Price to SRP</t>
    <phoneticPr fontId="4" type="noConversion"/>
  </si>
  <si>
    <t>VIGI SP6030</t>
    <phoneticPr fontId="4" type="noConversion"/>
  </si>
  <si>
    <t>VIGI SP6020</t>
    <phoneticPr fontId="4" type="noConversion"/>
  </si>
  <si>
    <t>VIGI PS90</t>
    <phoneticPr fontId="18" type="noConversion"/>
  </si>
  <si>
    <t>VIGI PS30</t>
  </si>
  <si>
    <t>VIGI Solar Panel 90W</t>
  </si>
  <si>
    <t>VIGI Solar Panel 60W</t>
  </si>
  <si>
    <t>VIGI NVR4064H</t>
    <phoneticPr fontId="18" type="noConversion"/>
  </si>
  <si>
    <t>VIGI NVR1104H-4P</t>
    <phoneticPr fontId="4" type="noConversion"/>
  </si>
  <si>
    <t>InSight S245ZI</t>
    <phoneticPr fontId="4" type="noConversion"/>
  </si>
  <si>
    <t xml:space="preserve"> InSight Series Camera_Fisheye</t>
    <phoneticPr fontId="18" type="noConversion"/>
  </si>
  <si>
    <t xml:space="preserve"> InSight Series Camera_Varied-Focal</t>
    <phoneticPr fontId="18" type="noConversion"/>
  </si>
  <si>
    <t xml:space="preserve"> InSight Series Camera_ 4G</t>
    <phoneticPr fontId="18" type="noConversion"/>
  </si>
  <si>
    <t>InSight S345-4G(4mm)</t>
    <phoneticPr fontId="4" type="noConversion"/>
  </si>
  <si>
    <t xml:space="preserve"> InSight Series Camera_  Panoramic </t>
    <phoneticPr fontId="18" type="noConversion"/>
  </si>
  <si>
    <t>VIGI 180W Solar Mount</t>
    <phoneticPr fontId="18" type="noConversion"/>
  </si>
  <si>
    <t>VIGI PS20</t>
    <phoneticPr fontId="18" type="noConversion"/>
  </si>
  <si>
    <t xml:space="preserve"> Solar Power System</t>
    <phoneticPr fontId="18" type="noConversion"/>
  </si>
  <si>
    <t>Solar Power System Components</t>
    <phoneticPr fontId="18" type="noConversion"/>
  </si>
  <si>
    <t>Accessories</t>
    <phoneticPr fontId="18" type="noConversion"/>
  </si>
  <si>
    <t xml:space="preserve"> IP Camera Accessories</t>
    <phoneticPr fontId="18" type="noConversion"/>
  </si>
  <si>
    <t>VJB-300</t>
  </si>
  <si>
    <t>VJB-240</t>
  </si>
  <si>
    <t>VMB-350</t>
  </si>
  <si>
    <t>VIGI</t>
    <phoneticPr fontId="18" type="noConversion"/>
  </si>
  <si>
    <t>NVR</t>
    <phoneticPr fontId="18" type="noConversion"/>
  </si>
  <si>
    <t>Pan/Tilt Camera</t>
    <phoneticPr fontId="18" type="noConversion"/>
  </si>
  <si>
    <t>Turret Camera</t>
    <phoneticPr fontId="18" type="noConversion"/>
  </si>
  <si>
    <t>Bullet Camera</t>
    <phoneticPr fontId="18" type="noConversion"/>
  </si>
  <si>
    <t>Dome Camera</t>
    <phoneticPr fontId="18" type="noConversion"/>
  </si>
  <si>
    <t xml:space="preserve"> IP InSight Series Camera</t>
    <phoneticPr fontId="18" type="noConversion"/>
  </si>
  <si>
    <t>IP  EasyCam Series Camera</t>
    <phoneticPr fontId="18" type="noConversion"/>
  </si>
  <si>
    <t>Network Video Recorder</t>
    <phoneticPr fontId="18" type="noConversion"/>
  </si>
  <si>
    <t>Normal Dealer Price include PPN</t>
    <phoneticPr fontId="4" type="noConversion"/>
  </si>
  <si>
    <t xml:space="preserve">Normal Dealer to Installer Price/Online Bottom </t>
    <phoneticPr fontId="4" type="noConversion"/>
  </si>
  <si>
    <t>New product</t>
    <phoneticPr fontId="4" type="noConversion"/>
  </si>
  <si>
    <t>EOL</t>
    <phoneticPr fontId="4" type="noConversion"/>
  </si>
  <si>
    <t>VIGI SP9030</t>
    <phoneticPr fontId="4" type="noConversion"/>
  </si>
  <si>
    <t>New product-Project Model</t>
    <phoneticPr fontId="4" type="noConversion"/>
  </si>
  <si>
    <t>Project Model</t>
  </si>
  <si>
    <t>Situation</t>
    <phoneticPr fontId="13" type="noConversion"/>
  </si>
  <si>
    <t>Model No.</t>
    <phoneticPr fontId="13" type="noConversion"/>
  </si>
  <si>
    <t>Model Description</t>
    <phoneticPr fontId="13" type="noConversion"/>
  </si>
  <si>
    <t>Remark</t>
    <phoneticPr fontId="13" type="noConversion"/>
  </si>
  <si>
    <t>New product</t>
    <phoneticPr fontId="13" type="noConversion"/>
  </si>
  <si>
    <t>VIGI 8MP Full-Color Turret Network Camera
SPEC: 8MP, 2.8mm Fixed Lens, 1/2.7” Progressive Scan CMOS, H.265+/H.265/H.264+/H.264, IR/White LED, 25fps (3840 × 2160),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</si>
  <si>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8MP Full-Color Turret Network Camera
SPEC: 8MP, 4mm Fixed Lens, 1/2.7” Progressive Scan CMOS, H.265+/H.265/H.264+/H.264, IR/White LED, 25fps (3840 × 2160),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</si>
  <si>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5MP Full-Color Turret Network Camera
SPEC: 5MP, 2.8mm Fixed Lens, 1/2.7” Progressive Scan CMOS, H.265+/H.265/H.264+/H.264, IR/White LED, 25fps/30fps (2880 × 1620),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</si>
  <si>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5MP Full-Color Turret Network Camera
SPEC: 5MP, 4mm Fixed Lens, 1/2.7” Progressive Scan CMOS, H.265+/H.265/H.264+/H.264, IR/White LED, 25fps/30fps (2880 × 1620), IP67, PoE/DC 12V,120dB WDR, Built-in Mic/Speaker, micro-SD Slot (up to 512GB)
FEATURE: Full-Color and IR Night Vision (Up to 30 m), Smart Detection (Human &amp;Vehicle Classification), SmartVid (Smart IR, 3D DNR, BLC), ONVIF (Profile S/T/G), Remote Monitoring, VIGI App, Web, NVR, VMS, VIGI Config Tool</t>
  </si>
  <si>
    <t>VIGI 4MP Full-Color Turret Network Camera
SPEC: 4MP, 2.8mm Fixed Lens, 1/2.7” Progressive Scan CMOS, H.265+/H.265/H.264+/H.264, IR/White LED, 25fps/30fps (2688 × 1520),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</si>
  <si>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4MP Full-Color Turret Network Camera
SPEC: 4MP, 4mm Fixed Lens, 1/2.7” Progressive Scan CMOS, H.265+/H.265/H.264+/H.264, IR/White LED, 25fps/30fps (2688 × 1520),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</si>
  <si>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8MP Outdoor Full-Color Bullet Network Camera
SPEC: 8MP, 2.8mm Fixed Lens, 1/2.7” Progressive Scan CMOS, H.265+/H.265/H.264+/H.264, IR/White LED, 25fps (3840 × 2160),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</si>
  <si>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8MP Outdoor Full-Color Bullet Network Camera
SPEC: 8MP, 4mm Fixed Lens, 1/2.7” Progressive Scan CMOS, H.265+/H.265/H.264+/H.264, IR/White LED, 25fps (3840 × 2160),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</si>
  <si>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5MP Outdoor Full-Color Bullet Network Camera
SPEC: 5MP, 2.8mm Fixed Lens, 1/2.7” Progressive Scan CMOS, H.265+/H.265/H.264+/H.264, IR/White LED, 25fps/30fps (2880 × 1620),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</si>
  <si>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5MP Outdoor Full-Color Bullet Network Camera
SPEC: 5MP, 4mm Fixed Lens, 1/2.7” Progressive Scan CMOS, H.265+/H.265/H.264+/H.264, IR/White LED, 25fps/30fps (2880 × 1620),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</si>
  <si>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5MP Outdoor Full-Color Bullet Network Camera
SPEC: 5MP, 6mm Fixed Lens, 1/2.7” Progressive Scan CMOS, H.265+/H.265/H.264+/H.264, IR/White LED, 25fps/30fps (2880 × 1620),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</si>
  <si>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4MP Outdoor Full-Color Bullet Network Camera
SPEC: 4MP, 2.8mm Fixed Lens, 1/2.7” Progressive Scan CMOS, H.265+/H.265/H.264+/H.264, IR/White LED, 25fps/30fps (2688 × 1520),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</si>
  <si>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4MP Outdoor Full-Color Bullet Network Camera
SPEC: 4MP, 4mm Fixed Lens, 1/2.7” Progressive Scan CMOS, H.265+/H.265/H.264+/H.264, IR/White LED, 25fps/30fps (2688 × 1520),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</si>
  <si>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4MP Outdoor Full-Color Bullet Network Camera
SPEC: 4MP, 6mm Fixed Lens, 1/2.7” Progressive Scan CMOS, H.265+/H.265/H.264+/H.264, IR/White LED, 25fps/30fps (2880 × 1620), IP67,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</si>
  <si>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8MP Full-Color Dome Network Camera
SPEC: 8MP, 2.8mm Fixed Lens, 1/2.7” Progressive Scan CMOS, H.265+/H.265/H.264+/H.264, IR/White LED, 25fps (3840 × 2160), IP67, IK10,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</si>
  <si>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8MP Full-Color Dome Network Camera
SPEC: 8MP, 4mm Fixed Lens, 1/2.7” Progressive Scan CMOS, H.265+/H.265/H.264+/H.264, IR/White LED, 25fps (3840 × 2160), IP67, IK10,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</si>
  <si>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4MP Full-Color Dome Network Camera
SPEC: 4MP, 2.8mm Fixed Lens, 1/2.7” Progressive Scan CMOS, H.265+/H.265/H.264+/H.264, IR/White LED, 25fps (2688 × 1520), IP67, IK10,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</si>
  <si>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4MP Full-Color Dome Network Camera
SPEC: 4MP, 4mm Fixed Lens, 1/2.7” Progressive Scan CMOS, H.265+/H.265/H.264+/H.264, IR/White LED, 25fps (2688 × 1520), IP67, IK10, PoE/DC 12V,120dB WDR, Built-in Mic/Speaker, micro-SD Slot (up to 512GB)
FEATURE: Full-Color and IR Night Vision (Up to 30 m), Smart Detection (Human &amp;Vehicle Classification), People &amp; Vehicle Analytics, SmartVid (Smart IR, 3D DNR, BLC), ONVIF (Profile S/T/G), Remote Monitoring, VIGI App, Web, NVR, VMS, VIGI Config Tool</t>
  </si>
  <si>
    <t>VIGI 2MP Full-Color Dome Network Camera
SPEC: 2MP, 2.8mm Fixed Lens, 1/3” Progressive Scan CMOS, H.265+/H.265/H.264+/H.264, IR&amp;White LED, 25fps/30fps (1920 × 1080), IP67, IK10, PoE/DC 12V,120dB WDR, Built-in Mic
FEATURE: Full-Color and IR Night Vision (Up to 30 m), Smart Detection(Human &amp;Vehicle Classification), SmartVid (Smart IR, 3D DNR, BLC), ONVIF (Profile S/T), Remote Monitoring, VIGI App, Web, NVR GUI, VMS, VIGI Config Tool</t>
  </si>
  <si>
    <t>VIGI NVR4064H</t>
  </si>
  <si>
    <t>VIGI SP6030</t>
  </si>
  <si>
    <t>VIGI SP6020</t>
  </si>
  <si>
    <t>VIGI PS90</t>
  </si>
  <si>
    <t>VIGI PS20</t>
  </si>
  <si>
    <t>VIGI 180W Solar Mount</t>
  </si>
  <si>
    <t>InSight S655I</t>
  </si>
  <si>
    <t>InSight S245ZI</t>
  </si>
  <si>
    <t>InSight S345-4G(4mm)</t>
  </si>
  <si>
    <t>InSight S485(2.8mm)</t>
  </si>
  <si>
    <t>InSight S485(4mm)</t>
  </si>
  <si>
    <t>VIGI 4MP Outdoor ColorPro Night Vision Pan Tilt Network Camera
SPEC: 4MP, 4mm Fixed Lens, 1/1.79” Progressive Scan CMOS, H.265+/H.265/H.264+/H.264, White LED, 25fps/30fps (2688 × 1520),  IP66, PoE/12V DC, Built-In Mic/Speaker, micro-SD Slot (up to 512GB)
FEATURE: Ultra-Low Light Color Night Vision (Up to 30 m), 360° Monitoring and Auto Tracking, Customized Patrol, Active Defense and Two-Way Audio, Smart Detection (Human &amp;Vehicle Classification), People &amp; Vehicle Analytics, ONVIF (Profile S/T/G), Remote Monitoring, VIGI App, Web, NVR, VMS, VIGI Config Tool</t>
  </si>
  <si>
    <t>VIGI 4MP Outdoor Full-Color 4G Pan Tilt Network Camera
SPEC: 4G Cat4, LTE-TDD/LTE-FDD/WCDMA, 4MP, 1/3” Progressive Scan CMOS, H.265+/H.265 /H.264+/H.264, IR&amp;White LED, 25fps/30fps (2560 × 1440), IP66, DC 12V, DWDR, Built-in Mic/Speaker, micro-SD Slot (up to 512GB)
FEATURE: 4G Mobile Networking, 360° Monitoring and Auto Tracking, Full-Color and IR Night Vision (Up to 30 m), Smart Detection (Human &amp;Vehicle Classification), SmartVid (Smart IR, 3D DNR, BLC), ONVIF (Profile S), Remote Monitoring, VIGI App, Web, NVR GUI, VMS, VIGI Config Tool</t>
  </si>
  <si>
    <t>VIGI 4MP Outdoor Full-Color Dual-Lens Varifocal Pan Tilt Network Camera
SPEC: 4MP, 4-12 mm Mixed Zoom (3x), H.265+/H.265/H.264+/H.264, 1/3" Progressive Scan CMOS, IR/White LED, 25fps/30fps (2560 × 1440),  PoE/12V DC, Built-In Mic/Speaker, micro-SD Slot (up to 512GB), IP66
FEATURE: Full-Color and IR Night Vision (Up to 30 m), Customized Patrol, Automatic Tracking, Active Defense, Two-Way Audio, On-Board Storage, Smart Detection (Human &amp; Vehicle Classification), SmartVid (Smart IR, WDR, 3D DNR, BLC), ONVIF (Profile S/T/G), Remote Monitoring, VIGI App, Web, NVR GUI, VMS, VIGI Config Tool</t>
  </si>
  <si>
    <t>VIGI 4MP Outdoor Full-Color Wi-Fi Pan Tilt Network Camera
SPEC: 2.4G 150Mbps, 2*2 MIMO, H.265+/H.265/H.264+/H.264, 1/3" Progressive Scan CMOS, Color/0.005 Lux@F1.6, 0 Lux with IR/White Light, 25fps/30fps (2560 × 1440), 12V DC, 4 mm Fixed Lens, Built-In Mic/Speaker, micro-SD Slot (up to 512GB), IP66
FEATURE: Full-Color and IR Night Vision (Up to 30 m), Customized Patrol, Automatic Tracking, Active Defense, Two-Way Audio, On-Board Storage, Smart Detection (Human &amp; Vehicle Classification), SmartVid (Smart IR, WDR, 3D DNR, BLC), ONVIF (Profile S/T/G), Remote Monitoring, VIGI App, Web, NVR GUI, VMS, VIGI Config Tool</t>
  </si>
  <si>
    <t>VIGI 4MP Outdoor Full-Color Pan Tilt Network Camera
SPEC: 4MP, 4mm Fixed Lens, 1/3” Progressive Scan CMOS, H.265+/H.265/H.264+/H.264, IR/White LED, 25fps/30fps (2560 × 1440),  IP66, PoE/12V DC, Built-In Mic/Speaker, micro-SD Slot (up to 512GB)
FEATURE: Full-Color and IR Night Vision (Up to 30 m), Customized Patrol, Automatic Tracking, Active Defense, Two-Way Audio, On-Board Storage, Smart Detection (Human &amp; Vehicle Classification), SmartVid (Smart IR, WDR, 3D DNR, BLC), ONVIF (Profile S), Remote Monitoring, VIGI App, Web, NVR GUI, VMS, VIGI Config Tool</t>
  </si>
  <si>
    <t>VIGI 5MP Full-Color Turret Network Camera
SPEC: 5MP, 4mm Fixed Lens, 1/2.7” Progressive Scan CMOS, H.265+/H.265/H.264+/H.264, IR/White LED, 25fps/30fps (2880x1620), 120dB WDR, PoE/12V DC, Built-In Mic/Speaker, micro-SD Slot (up to 512GB)
FEATURE: Full-Color and IR Night Vision (Up to 30 m), Active Defense, Two-Way Audio, On-Board Storage, Smart Detection (Human &amp; Vehicle Classification), People &amp; Vehicle Analytics, SmartVid (Smart IR, 3D DNR, BLC), Corridor Mode, ONVIF (Profile S/T/G), Remote Monitoring, VIGI App, Web, NVR GUI, VMS, VIGI Config Tool</t>
  </si>
  <si>
    <t>VIGI 5MP Full-Color Turret Network Camera
SPEC: 5MP, 2.8mm Fixed Lens, 1/2.7” Progressive Scan CMOS, H.265+/H.265/H.264+/H.264, IR/White LED, 25fps/30fps (2880x1620), 120dB WDR, PoE/12V DC, Built-In Mic/Speaker, micro-SD Slot (up to 512GB)
FEATURE: Full-Color and IR Night Vision (Up to 30 m), Active Defense, Two-Way Audio, On-Board Storage, Smart Detection (Human &amp; Vehicle Classification), People &amp; Vehicle Analytics, SmartVid (Smart IR, 3D DNR, BLC), Corridor Mode, ONVIF (Profile S/T/G), Remote Monitoring, VIGI App, Web, NVR GUI, VMS, VIGI Config Tool</t>
  </si>
  <si>
    <t>VIGI 4MP Full-Color Wi-Fi Turret Network Camera
SPEC: 2.4G 150Mbps, 2*2 MIMO, H.265+/H.265/H.264+/H.264, 1/3" Progressive Scan CMOS, IR/White LED, 25fps/30fps (2560x1440), 12V DC, 4 mm Fixed Lens, Built-In Mic/Speaker, micro-SD Slot (up to 512GB)
FEATURE: Full-Color and IR Night Vision (Up to 30 m), Active Defense, Two-Way Audio, On-Board Storage, Smart Detection (Human &amp; Vehicle Classification), SmartVid (Smart IR, WDR, 3D DNR, BLC), Corridor Mode, ONVIF (Profile S/T/G), Remote Monitoring, VIGI App, Web, NVR GUI, VMS, VIGI Config Tool</t>
  </si>
  <si>
    <t>VIGI 4MP Full-Color Turret Network Camera
SPEC: 4MP, 4mm Fixed Lens, 1/3” Progressive Scan CMOS, H.265+/H.265/H.264+/H.264, IR/White LED, 25fps/30fps (2560x1440),  PoE/12V DC, Built-In Mic/Speaker, micro-SD Slot (up to 512GB)
FEATURE: Full-Color and IR Night Vision (Up to 30 m), Active Defense, Two-Way Audio, On-Board Storage, Smart Detection (Human &amp; Vehicle Classification), SmartVid (Smart IR, WDR, 3D DNR, BLC), Corridor Mode, ONVIF (Profile S), Remote Monitoring, VIGI App, Web, NVR GUI, VMS, VIGI Config Tool</t>
  </si>
  <si>
    <t>VIGI 4MP Full-Color Turret Network Camera
SPEC: 4MP, 2.8mm Fixed Lens, 1/3” Progressive Scan CMOS, H.265+/H.265/H.264+/H.264, IR/White LED, 25fps/30fps (2560x1440),  PoE/12V DC, Built-In Mic/Speaker, micro-SD Slot (up to 512GB)
FEATURE: Full-Color and IR Night Vision (Up to 30 m), Active Defense, Two-Way Audio, On-Board Storage, Smart Detection (Human &amp; Vehicle Classification), SmartVid (Smart IR, WDR, 3D DNR, BLC), Corridor Mode, ONVIF (Profile S), Remote Monitoring, VIGI App, Web, NVR GUI, VMS, VIGI Config Tool</t>
  </si>
  <si>
    <t>VIGI 4MP IR Turret Network Camera
SPEC: 4MP, 4mm Fixed Lens, 1/3” Progressive Scan CMOS, H.265+/H.265/H.264+/H.264, IR LED, 25fps/30fps (2560x1440), PoE/12V DC, Built-In Mic
FEATURE: IR Night Vision (Up to 30 m), Smart Detection (Human &amp;Vehicle Classification), SmartVid (Smart IR, DWDR, 3D DNR, BLC), Corridor Mode, ONVIF (Profile S/T), Remote Monitoring, VIGI App, Web, NVR GUI, VMS, VIGI Config Tool</t>
  </si>
  <si>
    <t>VIGI 4MP IR Turret Network Camera
SPEC: 4MP, 2.8mm Fixed Lens, 1/3” Progressive Scan CMOS, H.265+/H.265/H.264+/H.264, IR LED, 25fps/30fps (2560x1440), PoE/12V DC, Built-In Mic
FEATURE: IR Night Vision (Up to 30 m), Smart Detection (Human &amp;Vehicle Classification), SmartVid (Smart IR, DWDR, 3D DNR, BLC), Corridor Mode, ONVIF (Profile S/T), Remote Monitoring, VIGI App, Web, NVR GUI, VMS, VIGI Config Tool</t>
  </si>
  <si>
    <t>VIGI 3MP Full-Color Turret Network Camera
SPEC: 3MP, 4mm Fixed Lens, 1/3” Progressive Scan CMOS, H.265+/H.265/H.264+/H.264, IR/White LED, 25fps (2304x1296),  PoE/12V DC, Built-In Mic
FEATURE: Full-Color and IR Night Vision (Up to 30 m), Active Defense, Smart Detection (Human &amp; Vehicle Classification), SmartVid (Smart IR, WDR, 3D DNR, BLC), Corridor Mode, ONVIF (Profile S/T), Remote Monitoring, VIGI App, Web, NVR GUI, VMS, VIGI Config Tool</t>
  </si>
  <si>
    <t>VIGI 3MP Full-Color Turret Network Camera
SPEC: 3MP, 2.8mm Fixed Lens, 1/3” Progressive Scan CMOS, H.265+/H.265/H.264+/H.264, IR/White LED, 25fps (2304x1296),  PoE/12V DC, Built-In Mic
FEATURE: Full-Color and IR Night Vision (Up to 30 m), Active Defense, Smart Detection (Human &amp; Vehicle Classification), SmartVid (Smart IR, WDR, 3D DNR, BLC), Corridor Mode, ONVIF (Profile S/T), Remote Monitoring, VIGI App, Web, NVR GUI, VMS, VIGI Config Tool</t>
  </si>
  <si>
    <t>VIGI 3MP IR Turret Network Camera
SPEC: 3MP, 4mm Fixed Lens, 1/2.8” Progressive Scan CMOS, H.265+/H.265/H.264+/H.264, IR LED, 25fps (2304x1296), PoE/12V DC, Built-In Mic
FEATURE: IR Night Vision (Up to 30 m), Smart Detection (Human &amp;Vehicle Classification), SmartVid (Smart IR, DWDR, 3D DNR, BLC), Corridor Mode, ONVIF (Profile S/T), Remote Monitoring, VIGI App, Web, NVR GUI, VMS, VIGI Config Tool</t>
  </si>
  <si>
    <t>VIGI 3MP IR Turret Network Camera
SPEC: 3MP, 2.8mm Fixed Lens, 1/2.8” Progressive Scan CMOS, H.265+/H.265/H.264+/H.264, IR LED, 25fps (2304x1296), PoE/12V DC, Built-In Mic
FEATURE: IR Night Vision (Up to 30 m), Smart Detection (Human &amp;Vehicle Classification), SmartVid (Smart IR, DWDR, 3D DNR, BLC), Corridor Mode, ONVIF (Profile S/T), Remote Monitoring, VIGI App, Web, NVR GUI, VMS, VIGI Config Tool</t>
  </si>
  <si>
    <t>VIGI 2MP IR Turret Network Camera
SPEC: 2MP, 4mm Fixed Lens, 1/3” Progressive Scan CMOS, H.265+/H.265/H.264+/H.264, IR LED, 25fps/30fps (1920x1080), PoE, Built-In Mic
FEATURE: IR Night Vision (Up to 30 m), Smart Detection (Human &amp;Vehicle Classification), SmartVid (Smart IR, DWDR, 3D DNR, BLC), Corridor Mode, ONVIF (Profile S/T), Remote Monitoring, VIGI App, Web, NVR GUI, VMS, VIGI Config Tool</t>
  </si>
  <si>
    <t>VIGI 2MP IR Turret Network Camera
SPEC: 2MP, 2.8mm Fixed Lens, 1/3” Progressive Scan CMOS, H.265+/H.265/H.264+/H.264, IR LED, 25fps/30fps (1920x1080), PoE, Built-In Mic
FEATURE: IR Night Vision (Up to 30 m), Smart Detection (Human &amp;Vehicle Classification), SmartVid (Smart IR, DWDR, 3D DNR, BLC), Corridor Mode, ONVIF (Profile S/T), Remote Monitoring, VIGI App, Web, NVR GUI, VMS, VIGI Config Tool</t>
  </si>
  <si>
    <t>VIGI 5MP Outdoor Full-Color Bullet Network Camera
SPEC: 5MP, 4mm Fixed Lens, 1/2.7” Progressive Scan CMOS, H.265+/H.265/H.264+/H.264, IR/White LED, 25fps/30fps (2880x1620), IP67, PoE/DC 12V,120dB WDR, Built-in Mic/Speaker, micro-SD Slot (up to 512 GB), Plastic and metal
FEATURE: Full-Color and IR Night Vision (Up to 30 m), Smart Detection (Human &amp;Vehicle Classification), SmartVid (Smart IR, 3D DNR, BLC), ONVIF (Profile S/T/G), Remote Monitoring, VIGI App, Web, NVR GUI, VMS, VIGI Config Tool</t>
  </si>
  <si>
    <t>VIGI 4MP Outdoor ColorPro Night Vision Bullet Network Camera
SPEC: 4MP, 4mm Fixed Lens, 1/1.8” Progressive Scan CMOS, H.265+/H.265/H.264+/H.264, White LED, 25fps/30fps (2688x1520), IP67, PoE/DC 12V,120dB WDR, Built-in Mic/Speaker, micro-SD Slot (up to 512 GB), Plastic and metal
FEATURE: Full-Color Night Vision (Up to 30 m), Smart Detection (Human &amp;Vehicle Classification), People &amp; Vehicle Analytics, Active Defense and Two-Way Audio, SmartVid (Smart IR, 3D DNR, BLC), ONVIF (Profile S/T/G), Remote Monitoring, VIGI App, Web, NVR GUI, VMS, VIGI Config Tool</t>
  </si>
  <si>
    <t>VIGI 4MP Outdoor Full-Color Wi-Fi Bullet Network Camera
SPEC:2.4G 150Mbps, 2*2 MIMO, H.265+/H.265/H.264+/H.264, 1/3" Progressive Scan CMOS, IR/White LED, 25fps/30fps (2560x1440), 12V DC, 4 mm Fixed Lens, Built-In Mic/Speaker, micro-SD Slot (up to 512GB), IP66, Plastic and metal
FEATURE: Wireless Outdoor Connection, Full-Color and IR Night Vision (Up to 30 m), Active Defense, Two-Way Audio, On-Board Storage, Smart Detection (Human &amp;Vehicle Classification), SmartVid (Smart IR, WDR, 3D DNR, BLC), ONVIF (Profile S/T/G), Remote Monitoring, VIGI App, Web, NVR GUI, VMS, VIGI Config Tool</t>
  </si>
  <si>
    <t>VIGI 4MP Outdoor Full-Color Bullet Network Camera
SPEC: 4MP, 6mm Fixed Lens, 1/3” Progressive Scan CMOS, H.265+/H.265/H.264+/H.264, IR/White LED, 25fps/30fps (2560x1440), PoE/12V DC, Built-In Mic/Speaker, micro-SD Slot (up to 512GB), IP67, Plastic and metal
FEATURE: Full-Color and IR Night Vision (Up to 30 m), Active Defense, Two-Way Audio, On-Board Storage, Smart Detection (Human &amp;Vehicle Classification), SmartVid (Smart IR, DWDR, 3D DNR, BLC), ONVIF (Profile S/T/G), Remote Monitoring, VIGI App, Web, NVR GUI, VMS, VIGI Config Tool</t>
  </si>
  <si>
    <t>VIGI 4MP Outdoor Full-Color Bullet Network Camera
SPEC: 4MP, 4mm Fixed Lens, 1/3” Progressive Scan CMOS, H.265+/H.265/H.264+/H.264, IR/White LED, 25fps/30fps (2560x1440), PoE/12V DC, Built-In Mic/Speaker, micro-SD Slot (up to 512GB), IP67, Plastic and metal
FEATURE: Full-Color and IR Night Vision (Up to 30 m), Active Defense, Two-Way Audio, On-Board Storage, Smart Detection (Human &amp;Vehicle Classification), SmartVid (Smart IR, DWDR, 3D DNR, BLC), ONVIF (Profile S/T/G), Remote Monitoring, VIGI App, Web, NVR GUI, VMS, VIGI Config Tool</t>
  </si>
  <si>
    <t>VIGI 4MP Outdoor Full-Color Bullet Network Camera
SPEC: 4MP, 2.8mm Fixed Lens, 1/3” Progressive Scan CMOS, H.265+/H.265/H.264+/H.264, IR/White LED, 25fps/30fps (2560x1440), PoE/12V DC, Built-In Mic/Speaker, micro-SD Slot (up to 512GB), IP67, Plastic and metal
FEATURE: Full-Color and IR Night Vision (Up to 30 m), Active Defense, Two-Way Audio, On-Board Storage, Smart Detection (Human &amp;Vehicle Classification), SmartVid (Smart IR, DWDR, 3D DNR, BLC), ONVIF (Profile S/T/G), Remote Monitoring, VIGI App, Web, NVR GUI, VMS, VIGI Config Tool</t>
  </si>
  <si>
    <t>VIGI 4MP Outdoor IR Bullet Network Camera
SPEC: 4MP, 6mm Fixed Lens, 1/3” Progressive Scan CMOS, H.265+/H.265/H.264+/H.264, IR LED, 25fps/30fps (2560x1440), PoE/12V DC, Built-In Mic, IP67
FEATURE: IR Night Vision (Up to 50 m), Smart Detection (Human &amp;Vehicle Classification), SmartVid (Smart IR, DWDR, 3D DNR, BLC), ONVIF (Profile S/T), Remote Monitoring, VIGI App, Web, NVR GUI, VMS, VIGI Config Tool</t>
  </si>
  <si>
    <t>VIGI 4MP Outdoor IR Bullet Network Camera
SPEC: 4MP, 4mm Fixed Lens, 1/3” Progressive Scan CMOS, H.265+/H.265/H.264+/H.264, IR LED, 25fps/30fps (2560x1440), PoE/12V DC, Built-In Mic, IP67
FEATURE: IR Night Vision (Up to 50 m), Smart Detection (Human &amp;Vehicle Classification), SmartVid (Smart IR, DWDR, 3D DNR, BLC), ONVIF (Profile S/T), Remote Monitoring, VIGI App, Web, NVR GUI, VMS, VIGI Config Tool</t>
  </si>
  <si>
    <t>VIGI 4MP Outdoor IR Bullet Network Camera
SPEC: 4MP, 2.8mm Fixed Lens, 1/3” Progressive Scan CMOS, H.265+/H.265/H.264+/H.264, IR LED, 25fps/30fps (2560x1440), PoE/12V DC, Built-In Mic, IP67
FEATURE: IR Night Vision (Up to 50 m), Smart Detection (Human &amp;Vehicle Classification), SmartVid (Smart IR, DWDR, 3D DNR, BLC), ONVIF (Profile S/T), Remote Monitoring, VIGI App, Web, NVR GUI, VMS, VIGI Config Tool</t>
  </si>
  <si>
    <t>VIGI 3MP Outdoor Full-Color Bullet Network Camera
SPEC: 3MP, 6mm Fixed Lens, 1/3” Progressive Scan CMOS, H.265+/H.265/H.264+/H.264, IR/White LED, 25fps/30fps (2304x1296), PoE/12V DC, Built-In Mic, IP67, Plastic and metal
FEATURE: Full-Color and IR Night Vision (Up to 30 m), Active Defense, Smart Detection (Human &amp;Vehicle Classification), SmartVid (Smart IR, DWDR, 3D DNR, BLC), ONVIF (Profile S/T), Remote Monitoring, VIGI App, Web, NVR GUI, VMS, VIGI Config Tool</t>
  </si>
  <si>
    <t>VIGI 3MP Outdoor Full-Color Bullet Network Camera
SPEC: 3MP, 4mm Fixed Lens, 1/3” Progressive Scan CMOS, H.265+/H.265/H.264+/H.264, IR/White LED, 25fps/30fps (2304x1296), PoE/12V DC, Built-In Mic, IP67, Plastic and metal
FEATURE: Full-Color and IR Night Vision (Up to 30 m), Active Defense, Smart Detection (Human &amp;Vehicle Classification), SmartVid (Smart IR, DWDR, 3D DNR, BLC), ONVIF (Profile S/T), Remote Monitoring, VIGI App, Web, NVR GUI, VMS, VIGI Config Tool</t>
  </si>
  <si>
    <t>VIGI 3MP Outdoor Full-Color Bullet Network Camera
SPEC: 3MP, 2.8mm Fixed Lens, 1/3” Progressive Scan CMOS, H.265+/H.265/H.264+/H.264, IR/White LED, 25fps/30fps (2304x1296), PoE/12V DC, Built-In Mic, IP67, Plastic and metal
FEATURE: Full-Color and IR Night Vision (Up to 30 m), Active Defense, Smart Detection (Human &amp;Vehicle Classification), SmartVid (Smart IR, DWDR, 3D DNR, BLC), ONVIF (Profile S/T), Remote Monitoring, VIGI App, Web, NVR GUI, VMS, VIGI Config Tool</t>
  </si>
  <si>
    <t>VIGI 3MP Outdoor IR Bullet Network Camera
SPEC: 3MP, 6mm Fixed Lens, 1/2.8” Progressive Scan CMOS, H.265+/H.265/H.264+/H.264, IR LED, 25fps (2304x1296), PoE/12V DC, Built-In Mic, IP67
FEATURE: IR Night Vision (Up to 50 m), Smart Detection (Human &amp;Vehicle Classification), SmartVid (Smart IR, DWDR, 3D DNR, BLC), ONVIF (Profile S/T), Remote Monitoring, VIGI App, Web, NVR GUI, VMS, VIGI Config Tool</t>
  </si>
  <si>
    <t>VIGI 3MP Outdoor IR Bullet Network Camera
SPEC: 3MP, 4mm Fixed Lens, 1/2.8” Progressive Scan CMOS, H.265+/H.265/H.264+/H.264, IR LED, 25fps (2304x1296), PoE/12V DC, Built-In Mic, IP67
FEATURE: IR Night Vision (Up to 50 m), Smart Detection (Human &amp;Vehicle Classification), SmartVid (Smart IR, DWDR, 3D DNR, BLC), ONVIF (Profile S/T), Remote Monitoring, VIGI App, Web, NVR GUI, VMS, VIGI Config Tool</t>
  </si>
  <si>
    <t>VIGI 3MP Outdoor IR Bullet Network Camera
SPEC: 3MP, 2.8mm Fixed Lens, 1/2.8” Progressive Scan CMOS, H.265+/H.265/H.264+/H.264, IR LED, 25fps (2304x1296), PoE/12V DC, Built-In Mic, IP67
FEATURE: IR Night Vision (Up to 50 m), Smart Detection (Human &amp;Vehicle Classification), SmartVid (Smart IR, DWDR, 3D DNR, BLC), ONVIF (Profile S/T), Remote Monitoring, VIGI App, Web, NVR GUI, VMS, VIGI Config Tool</t>
  </si>
  <si>
    <t>VIGI 2MP Outdoor IR Bullet Network Camera
SPEC: 2MP, 6mm Fixed Lens, 1/3” Progressive Scan CMOS, H.265+/H.265/H.264+/H.264, IR LED, 25fps/30fps (1920x1080), PoE, Built-In Mic, IP67
FEATURE: IR Night Vision (Up to 50 m), Smart Detection (Human &amp;Vehicle Classification), SmartVid (Smart IR, DWDR, 3D DNR, BLC), ONVIF (Profile S/T), Remote Monitoring, VIGI App, Web, NVR GUI, VMS, VIGI Config Tool</t>
  </si>
  <si>
    <t>VIGI 2MP Outdoor IR Bullet Network Camera
SPEC: 2MP, 4mm Fixed Lens, 1/3” Progressive Scan CMOS, H.265+/H.265/H.264+/H.264, IR LED, 25fps/30fps (1920x1080), PoE, Built-In Mic, IP67
FEATURE: IR Night Vision (Up to 50 m), Smart Detection (Human &amp;Vehicle Classification), SmartVid (Smart IR, DWDR, 3D DNR, BLC), ONVIF (Profile S/T), Remote Monitoring, VIGI App, Web, NVR GUI, VMS, VIGI Config Tool</t>
  </si>
  <si>
    <t>VIGI 2MP Outdoor IR Bullet Network Camera
SPEC: 2MP, 2.8mm Fixed Lens, 1/3” Progressive Scan CMOS, H.265+/H.265/H.264+/H.264, IR LED, 25fps/30fps (1920x1080), PoE, Built-In Mic, IP67
FEATURE: IR Night Vision (Up to 50 m), Smart Detection (Human &amp;Vehicle Classification), SmartVid (Smart IR, DWDR, 3D DNR, BLC), ONVIF (Profile S/T), Remote Monitoring, VIGI App, Web, NVR GUI, VMS, VIGI Config Tool</t>
  </si>
  <si>
    <t>VIGI 5MP Full-Color Dome Network Camera
SPEC: 5MP, 4mm Fixed Lens, 1/2.7” Progressive Scan CMOS, H.265+/H.265/H.264+/H.264, IR/White LED, 25fps/30fps (2880x1620), PoE/12V DC, Built-In Mic, micro-SD Slot (up to 512GB), IP67, IK10
FEATURE: Full-Color and IR Night Vision (Up to 30 m), Smart Detection (Human &amp;Vehicle Classification), People &amp; Vehicle Analytics, SmartVid (Smart IR, 3D DNR, BLC), ONVIF (Profile S/T/G), Remote Monitoring, VIGI App, Web, NVR GUI, VMS, VIGI Config Tool</t>
  </si>
  <si>
    <t>VIGI 5MP Full-Color Dome Network Camera
SPEC: 5MP, 2.8mm Fixed Lens, 1/2.7” Progressive Scan CMOS, H.265+/H.265/H.264+/H.264, IR/White LED, 25fps/30fps (2880x1620), PoE/12V DC, Built-In Mic, micro-SD Slot (up to 512GB), IP67, IK10
FEATURE: Full-Color and IR Night Vision (Up to 30 m), Smart Detection (Human &amp;Vehicle Classification), People &amp; Vehicle Analytics, SmartVid (Smart IR, 3D DNR, BLC), ONVIF (Profile S/T/G), Remote Monitoring, VIGI App, Web, NVR GUI, VMS, VIGI Config Tool</t>
  </si>
  <si>
    <t>VIGI 4MP Full-Color Dome Network Camera
SPEC: 4MP, 4mm Fixed Lens, 1/3” Progressive Scan CMOS, H.265+/H.265/H.264+/H.264, IR/White LED, 25fps/30fps (2560x1440), PoE/12V DC, Built-In Mic, micro-SD Slot (up to 512GB), IP67, IK10
FEATURE: Full-Color and IR Night Vision (Up to 30 m), Smart Detection (Human &amp;Vehicle Classification), SmartVid (Smart IR, 3D DNR, BLC), ONVIF (Profile S), Remote Monitoring, VIGI App, Web, NVR GUI, VMS, VIGI Config Tool</t>
  </si>
  <si>
    <t>VIGI 4MP Full-Color Dome Network Camera
SPEC: 4MP, 2.8mm Fixed Lens, 1/3” Progressive Scan CMOS, H.265+/H.265/H.264+/H.264, IR/White LED, 25fps/30fps (2560x1440), PoE/12V DC, Built-In Mic, micro-SD Slot (up to 512GB), IP67, IK10
FEATURE: Full-Color and IR Night Vision (Up to 30 m), Smart Detection (Human &amp;Vehicle Classification), SmartVid (Smart IR, 3D DNR, BLC), ONVIF (Profile S), Remote Monitoring, VIGI App, Web, NVR GUI, VMS, VIGI Config Tool</t>
  </si>
  <si>
    <t>VIGI 4MP IR Dome Network Camera
SPEC: 4MP, 4mm Fixed Lens, 1/3” Progressive Scan CMOS, H.265+/H.265/H.264+/H.264, IR LED, 25fps/30fps (2560x1440), PoE/DC 12V, Built-In Mic, IP67, IK10
FEATURE: IR Night Vision (Up to 30 m), Smart Detection (Human &amp;Vehicle Classification), SmartVid (Smart IR, DWDR, 3D DNR, BLC), ONVIF (Profile S/T), Remote Monitoring, VIGI App, Web, NVR GUI, VMS, VIGI Config Tool</t>
  </si>
  <si>
    <t>VIGI 4MP IR Dome Network Camera
SPEC: 4MP, 2.8mm Fixed Lens, 1/3” Progressive Scan CMOS, H.265+/H.265/H.264+/H.264, IR LED, 25fps/30fps (2560x1440), PoE/DC 12V, Built-In Mic, IP67, IK10
FEATURE: IR Night Vision (Up to 30 m), Smart Detection (Human &amp;Vehicle Classification), SmartVid (Smart IR, DWDR, 3D DNR, BLC), ONVIF (Profile S/T), Remote Monitoring, VIGI App, Web, NVR GUI, VMS, VIGI Config Tool</t>
  </si>
  <si>
    <t>VIGI 3MP Full-Color Dome Network Camera
SPEC: 3MP, 4mm Fixed Lens, 1/2.8” Progressive Scan CMOS, H.265+/H.265/H.264+/H.264, IR/White LED, 25fps (2304x1296), PoE/12V DC, Built-In Mic, IP67, IK10
FEATURE: Full-Color and IR Night Vision (Up to 30 m), Smart Detection (Human &amp;Vehicle Classification), SmartVid (Smart IR, 3D DNR, BLC), ONVIF (Profile S/T), Remote Monitoring, VIGI App, Web, NVR GUI, VMS, VIGI Config Tool</t>
  </si>
  <si>
    <t>VIGI 3MP Full-Color Dome Network Camera
SPEC: 3MP, 2.8mm Fixed Lens, 1/2.8” Progressive Scan CMOS, H.265+/H.265/H.264+/H.264, IR/White LED, 25fps (2304x1296), PoE/12V DC, Built-In Mic, IP67, IK10
FEATURE: Full-Color and IR Night Vision (Up to 30 m), Smart Detection (Human &amp;Vehicle Classification), SmartVid (Smart IR, 3D DNR, BLC), ONVIF (Profile S/T), Remote Monitoring, VIGI App, Web, NVR GUI, VMS, VIGI Config Tool</t>
  </si>
  <si>
    <t>VIGI 3MP IR Dome Network Camera
SPEC: 3MP, 4mm Fixed Lens, 1/2.8” Progressive Scan CMOS, H.265+/H.265/H.264+/H.264, IR LED, 25fps (2304x1296), PoE/DC 12V, Built-In Mic, IP67, IK10
FEATURE: IR Night Vision (Up to 30 m), Smart Detection (Human &amp;Vehicle Classification), SmartVid (Smart IR, DWDR, 3D DNR, BLC), ONVIF (Profile S/T), Remote Monitoring, VIGI App, Web, NVR GUI, VMS, VIGI Config Tool</t>
  </si>
  <si>
    <t>VIGI 3MP IR Dome Network Camera
SPEC: 3MP, 2.8mm Fixed Lens, 1/2.8” Progressive Scan CMOS, H.265+/H.265/H.264+/H.264, IR LED, 25fps (2304x1296), PoE/DC 12V, Built-In Mic, IP67, IK10
FEATURE: IR Night Vision (Up to 30 m), Smart Detection (Human &amp;Vehicle Classification), SmartVid (Smart IR, DWDR, 3D DNR, BLC), ONVIF (Profile S/T), Remote Monitoring, VIGI App, Web, NVR GUI, VMS, VIGI Config Tool</t>
  </si>
  <si>
    <t>VIGI 3MP IR Mini Dome Network Camera
SPEC: 3MP, 2.8mm Fixed Lens, 1/2.8” Progressive Scan CMOS, H.265+/H.265/H.264+/H.264, IR LED, 25fps/30fps (2304x1296),  PoE/12V DC, Built-In Mic&amp;Speaker, micro-SD Slot (up to 512GB), IK08
FEATURE: IR Night Vision (Up to 30 m), Smart Detection (Human &amp;Vehicle Classification), Two-Way Audio, On-Board Storage, SmartVid (Smart IR, WDR, 3D DNR, BLC), ONVIF (Profile S), Remote Monitoring, VIGI App, Web, NVR GUI, VMS, VIGI Config Tool</t>
  </si>
  <si>
    <t>VIGI 2MP IR Dome Network Camera
SPEC: 2MP, 4mm Fixed Lens, 1/3” Progressive Scan CMOS, H.265+/H.265/H.264+/H.264, IR LED, 25fps (1920x1080), PoE, Built-In Mic, IP67, IK10
FEATURE: IR Night Vision (Up to 30 m), Smart Detection (Human &amp;Vehicle Classification), SmartVid (Smart IR, DWDR, 3D DNR, BLC), ONVIF (Profile S/T), Remote Monitoring, VIGI App, Web, NVR GUI, VMS, VIGI Config Tool</t>
  </si>
  <si>
    <t>VIGI 2MP IR Dome Network Camera
SPEC: 2MP, 2.8mm Fixed Lens, 1/3” Progressive Scan CMOS, H.265+/H.265/H.264+/H.264, IR LED, 25fps (1920x1080), PoE, Built-In Mic, IP67, IK10
FEATURE: IR Night Vision (Up to 30 m), Smart Detection (Human &amp;Vehicle Classification), SmartVid (Smart IR, DWDR, 3D DNR, BLC), ONVIF (Profile S/T), Remote Monitoring, VIGI App, Web, NVR GUI, VMS, VIGI Config Tool</t>
  </si>
  <si>
    <t>VIGI 64 Channel Network Video Recorder
SPEC: H.265+/H.265/H.264+/H.264, Up to 8MP resolution, 320Mbps Incoming Bandwidth, 320Mbps Outgoing Bandwidth, 32MP Decoding Capability, HDMI1/HDMI2 Independent Output, HDMI1/VGA Independent Output, 4 SATA up to 64TB, 2*1000Mbps Ethernet Ports, 2× USB 2.0, 1× USB 3.0, 100-240V AC/1.5A
FEATURE: Auto Initialization, Smart Detection Configuration &amp; Alarm, Two-Way Audio, 64-Channel Live View, 4K HDMI Video Output, 16-Channel Synchronous Playback, Streamlined Setup, ONVIF, Remote Monitoring, VIGI App, Web, GUI, VMS, VIGI Config Tool</t>
  </si>
  <si>
    <t>VIGI 32 Channel Network Video Recorder
SPEC: H.265+/H.265/H.264+/H.264, Up to 8MP resolution, 320Mbps Incoming Bandwidth, 320Mbps Outgoing Bandwidth, 32MP Decoding Capability, HDMI/VGA Independent Output, 4× SATA up to 64TB, 2× 1000Mbps Ethernet Ports, 2× USB 2.0, 1× USB 3.0, 100-240V AC/1.5A
FEATURE: Auto Initialization, Smart Detection Configuration &amp; Alarm, Two-Way Audio, 32-Channel Live View, 4K HDMI Video Output, 16-Channel Synchronous Playback, Streamlined Setup, ONVIF, Remote Monitoring, VIGI App, Web, GUI, VMS, VIGI Config Tool</t>
  </si>
  <si>
    <t>VIGI 16 Channel Network Video Recorder
SPEC: H.265+/H.265/H.264+/H.264, Up to 8MP resolution, 160Mbps Incoming Bandwidth, 160Mbps Outgoing Bandwidth, 20MP Decoding Capability, HDMI/VGA Simultaneous Output, 2× SATA up to 32TB, 1× 1000Mbps Ethernet Port, 1× USB 2.0, 1× USB 3.0, 12V DC/3.3A
FEATURE: Auto Initialization, Smart Detection Configuration &amp; Alarm, Two-Way Audio, 16-Channel Live View, 4K HDMI Video Output, 16-Channel Synchronous Playback, Streamlined Setup, ONVIF, Remote Monitoring, VIGI App, Web, GUI, VMS, VIGI Config Tool</t>
  </si>
  <si>
    <t>VIGI 16 Channel Network Video Recorder
SPEC: H.265+/H.265/H.264+/H.264, Up to 8MP resolution, 80Mbps Incoming Bandwidth, 60Mbps Outgoing Bandwidth, 16MP Decoding Capability, HDMI/VGA Simultaneous Output, 1× SATA up to 16TB, 1× 100Mbps Ethernet Port, 2× USB 2.0, 12V DC/1.5A
FEATURE: Auto Initialization, Smart Detection Configuration &amp; Alarm, Two-Way Audio, 16-Channel Live View, 4K HDMI Video Output, 16-Channel Synchronous Playback, Streamlined Setup, ONVIF, Remote Monitoring, VIGI App, Web, GUI, VMS, VIGI Config Tool</t>
  </si>
  <si>
    <t>VIGI 8 Channel Network Video Recorder
SPEC: H.265+/H.265/H.264+/H.264, Up to 8MP resolution, 80Mbps Incoming Bandwidth, 60Mbps Outgoing Bandwidth, 16MP Decoding Capability, HDMI/VGA Simultaneous Output, 1× SATA up to 16TB, 1× 100Mbps Ethernet Port, 2× USB 2.0, 12V DC/1.5A
FEATURE: Auto Initialization, Smart Detection Configuration &amp; Alarm, Two-Way Audio, 8-Channel Live View, 4K HDMI Video Output, 8-Channel Synchronous Playback, Streamlined Setup, ONVIF, Remote Monitoring, VIGI App, Web, GUI, VMS, VIGI Config Tool</t>
  </si>
  <si>
    <t>VIGI 16 Channel PoE+ Network Video Recorder
SPEC: H.265+/H.265/H.264+/H.264, Up to 8MP resolution, 320Mbps Incoming Bandwidth, 320Mbps Outgoing Bandwidth, 32MP Decoding Capability, HDMI/VGA Simultaneous Output, 2× SATA up to 32TB, 1× 1000Mbps Ethernet Port, 1× USB 2.0, 1× USB 3.0, 53.5V DC/3.37A
FEATURE: Auto Initialization, Smart Detection Configuration &amp; Alarm, Two-Way Audio, 16-Channel Live View, 4K HDMI Video Output, 16-Channel Synchronous Playback, Streamlined Setup, ONVIF, Remote Monitoring, VIGI App, Web, GUI, VMS, VIGI Config Tool</t>
  </si>
  <si>
    <t>VIGI 16 Channel PoE+ Network Video Recorder
SPEC: H.265+/H.265/H.264+/H.264, Up to 8MP resolution, 160Mbps Incoming Bandwidth, 160Mbps Outgoing Bandwidth, 20MP Decoding Capability, HDMI/VGA Simultaneous Output, 2× SATA up to 32TB, 1× 1000Mbps Ethernet Port, 1× USB 2.0, 1× USB 3.0, 53.5V DC/2.43A
FEATURE: Auto Initialization, Smart Detection Configuration &amp; Alarm, Two-Way Audio, 16-Channel Live View, 4K HDMI Video Output, 16-Channel Synchronous Playback, Streamlined Setup, ONVIF, Remote Monitoring, VIGI App, Web, GUI, VMS, VIGI Config Tool</t>
  </si>
  <si>
    <t>VIGI 8 Channel PoE+ Network Video Recorder
SPEC: H.265+/H.265/H.264+/H.264, Up to 8MP resolution, 80Mbps Incoming Bandwidth, 60Mbps Outgoing Bandwidth, 16MP Decoding Capability, HDMI/VGA Simultaneous Output, 1× SATA up to 16TB, 1× 100Mbps Ethernet Port, 2× USB 2.0, 53.5V DC/2.43A
FEATURE: Auto Initialization, Smart Detection Configuration &amp; Alarm, Two-Way Audio, 8-Channel Live View, 4K HDMI Video Output, 8-Channel Synchronous Playback, Streamlined Setup, ONVIF, Remote Monitoring, VIGI App, Web, GUI, VMS, VIGI Config Tool</t>
  </si>
  <si>
    <t>VIGI 4 Channel PoE+ Network Video Recorder
SPEC: H.265+/H.265/H.264+/H.264, Up to 8MP resolution, 80Mbps Incoming Bandwidth, 60Mbps Outgoing Bandwidth, 16MP Decoding Capability, HDMI/VGA Simultaneous Output, 1× SATA up to 10TB, 1× 100Mbps Ethernet Port, 2× USB 2.0, 53.5V DC/1.31A
FEATURE: Auto Initialization, Smart Detection Configuration &amp; Alarm, Two-Way Audio, 4-Channel Live View, 4K HDMI Video Output, 4-Channel Synchronous Playback, Streamlined Setup, ONVIF, Remote Monitoring, VIGI App, Web, GUI, VMS, VIGI Config Tool</t>
  </si>
  <si>
    <t>VIGI Intelligent Solar Power Supply System
Spec：90W/18V_998*516*30mm Solar Panel; 30Ah/3*12VDC Output Battery, More than 500 cycles; Charging Condition:-20℃~45℃ (With intelligent auxiliary heat); Discharging Condition:  -30℃~60℃ (With intelligent auxiliary heat); 1*10/100Mbps RJ45
Function: 
Load Control\Battery Overtemperature Protection\Battery level display\Generation power display\Load power display\Generation power and Load power Statistics...</t>
  </si>
  <si>
    <t>VIGI Intelligent Solar Power Supply System
Spec：60W/18V_690*516*30mm Solar Panel; 30Ah/3*12VDC Output Battery, More than 500 cycles; Charging Condition:-20℃~45℃ (With intelligent auxiliary heat); Discharging Condition:  -30℃~60℃ (With intelligent auxiliary heat); 1*10/100Mbps RJ45
Function: 
Load Control\Battery Overtemperature Protection\Battery level display\Generation power display\Load power display\Generation power and Load power Statistics...</t>
  </si>
  <si>
    <t>VIGI Intelligent Solar Power Supply System
Spec：60W/18V_690*516*30mm Solar Panel; 20Ah/3*12VDC Output Battery, More than 500 cycles; Charging Condition:-20℃~45℃ (With intelligent auxiliary heat); Discharging Condition:  -30℃~60℃ (With intelligent auxiliary heat); 1*10/100Mbps RJ45
Function: 
Load Control\Battery Overtemperature Protection\Battery level display\Generation power display\Load power display\Generation power and Load power Statistics...</t>
  </si>
  <si>
    <t>VIGI Solar System Controller
Spec：Up to 3 × 31.2Ah/3*12VDC Output Battery, More than 500 cycles; Charging Condition: -20℃~45℃(With intelligent auxiliary heat); Discharging Condition:  -30℃~60℃ (With intelligent auxiliary heat); 1*10/100Mbps RJ45
Function: 
Load Control\Battery Overtemperature Protection\Battery level display\Generation power display\Load power display\Generation power and Load power Statistics.</t>
  </si>
  <si>
    <t>VIGI Intelligent Power Supply System Without Solar Panel
Spec：31.2Ah/3*12VDC Output Battery, More than 500 cycles; Charging Condition: -20℃~45℃(With intelligent auxiliary heat); Discharging Condition:  -30℃~60℃ (With intelligent auxiliary heat); 1*10/100Mbps RJ45
Function: 
Load Control\Battery Overtemperature Protection\Battery level display\Generation power display\Load power display\Generation power and Load power Statistics.</t>
  </si>
  <si>
    <t>VIGI Intelligent Power Supply System Without Solar Panel
Spec：20.8Ah/3*12VDC Output Battery, More than 500 cycles; Charging Condition: -20℃~45℃(With intelligent auxiliary heat); Discharging Condition:  -30℃~60℃ (With intelligent auxiliary heat); 1*10/100Mbps RJ45
Function: 
Load Control\Battery Overtemperature Protection\Battery level display\Generation power display\Load power display\Generation power and Load power Statistics.</t>
  </si>
  <si>
    <t>VIGI 180W Solar Mount
SPEC: SGCC Galvanized Steel, 5°/15°/25°/35°/45°/55° Adjustable Angles
FEATURE: Fits Poles 80mm to 160mm in Diameter</t>
  </si>
  <si>
    <t>VIGI Solar Panel 60W
Spec: 90W/18V_998*516*30mm</t>
  </si>
  <si>
    <t>VIGI Solar Panel 90W
Spec: 60W/18V_690*516*30mm</t>
  </si>
  <si>
    <t>VIGI Network Camera Junction Box
SPEC：Aluminum Alloy, 364g, ∅125 × 130.47 × 45.7 mm (4.92 × 5.14 × 1.80 in)
FEATURE：Practical Design for Hiding Cables, Aluminum Build with Waterproof Capabilities, Compatible with Most VIGI Cameras, Suitable for Indoor or Outdoor Wall/Ceiling Mounting</t>
  </si>
  <si>
    <t>VIGI Network Camera Junction Box
SPEC：Aluminum Alloy、533g、∅181 × 134 × 59 mm (7.1 × 5.3 × 2.3 in)
FEATURE：Practical Design for Hiding Cables, Aluminum Build, Compatible with All VIGI Dome/Turret Cameras, Suitable for Wall Mounting</t>
  </si>
  <si>
    <t>VIGI Network Camera Pole Mounting Bracket
SPEC：SGCC Galvanized Steel + 304 Stainless Steel, 392g, ∅105 × 100 × 39 mm (4.1 × 3.9 × 1.5 in)
FEATURE：Compatible with Bullet and PT VIGI Cameras, Easy to Install, Suitable for 70-130 mm Pole Mounting</t>
  </si>
  <si>
    <t>VIGI 5MP IR Fisheye Network Camera
SPEC: 5MP, 1.44mm Fixed Lens, 1/2.7” Progressive Scan CMOS, H.265+/H.265/H.264+/H.264, IR LED, 25fps/30fps (2560 × 1920), IP67, IK10, PoE/DC 12V, 120dB WDR, Built-in Mic/Speaker, micro-SD Slot (up to 512GB)
FEATURE: 360° Panoramic View, Multiple Display Modes, IR Night Vision (Up to 10 m), Smart Detection, SmartVid (Smart IR, 3D DNR, BLC), ONVIF (Profile S/T/G), Remote Monitoring, VIGI App, Web, NVR, VMS, VIGI Config Tool</t>
  </si>
  <si>
    <t>VIGI 4MP IR Motorized Varifocal Turret Network Camera
SPEC: 4MP, 2.7mm~13.5mm Varifocal (5x), 1/2.9’’ Progressive Scan CMOS, H.265+/H.265/H.264+/H.264, IR LED, 25fps/30fps (2688 × 1520), IP67, IK10, PoE/DC 12V,120dB WDR, Built-in Mic, micro-SD Slot (up to 512GB), Alarm In/Out, Audio In/Out
FEATURE: 5x Optical Zoom for Easy Installation and Monitoring, IR Night Vision (Up to 60 m), Smart Detection (Human &amp;Vehicle Classification), SmartVid (Smart IR, 3D DNR, BLC), ONVIF (Profile S/T/G), Remote Monitoring, VIGI App, Web, NVR, VMS, VIGI Config Tool</t>
  </si>
  <si>
    <t>VIGI 4MP Outdoor IR Motorized Varifocal Bullet Network Camera
SPEC: 4MP, 2.7mm~13.5mm Varifocal (5x), 1/2.9’’ Progressive Scan CMOS, H.265+/H.265/H.264+/H.264, IR LED, 25fps/30fps (2688 × 1520), IP67, IK10, PoE/DC 12V,120dB WDR, Built-in Mic, micro-SD Slot (up to 512GB), Alarm In/Out, Audio In/Out
FEATURE: 5x Optical Zoom for Easy Installation and Monitoring, IR Night Vision (Up to 60 m), Smart Detection (Human &amp;Vehicle Classification), SmartVid (Smart IR, 3D DNR, BLC), ONVIF (Profile S/T/G), Remote Monitoring, VIGI App, Web, NVR, VIGI VMS, VIGI Config Tool</t>
  </si>
  <si>
    <t>VIGI 4MP IR Motorized Varifocal Dome Network Camera
SPEC: 4MP, 2.7mm~13.5mm Varifocal (5x), 1/2.9’’ Progressive Scan CMOS, H.265+/H.265/H.264+/H.264, IR LED, 25fps/30fps (2688 × 1520), IP67, IK10, PoE/DC 12V,120dB WDR, Built-in Mic, micro-SD Slot (up to 512GB), Alarm In/Out, Audio In/Out
FEATURE: 5x Optical Zoom for Easy Installation and Monitoring, IR Night Vision (Up to 60 m), Smart Detection (Human &amp;Vehicle Classification), SmartVid (Smart IR, 3D DNR, BLC), ONVIF (Profile S/T/G), Remote Monitoring, VIGI App, Web, NVR, VIGI VMS, VIGI Config Tool</t>
  </si>
  <si>
    <t>VIGI 4MP Outdoor Full-Color 4G Bullet Network Camera
SPEC: 4G Cat4, LTE-TDD/LTE-FDD/WCDMA, 3*LAN Ports, 4MP, 1/2.7” Progressive Scan CMOS, H.265+/H.265 /H.264+/H.264, IR&amp;White LED, 25fps/30fps (2688 × 1520), IP66, DC 12V,120dB WDR, Built-in Mic/Speaker, micro-SD Slot (up to 512GB)
FEATURE: 4G Mobile Networking, 3 LAN Ports for Downstream Devices, Full-Color and IR Night Vision (Up to 30 m), Smart Detection(Human &amp;Vehicle Classification), SmartVid (Smart IR, 3D DNR, BLC), ONVIF (Profile S/T/G), Remote Monitoring, VIGI App, Web, NVR GUI, VMS, VIGI Config Tool</t>
  </si>
  <si>
    <t>VIGI 8MP IR Panoramic Turret Network Camera
SPEC: 8MP, 1.65mm Fixed Lens, 1/2.7’’ Progressive Scan CMOS, H.265+/H.265/H.264+/H.264, IR LED, 25fps/30fps (3840 × 2160), IP67, IK10, PoE/DC 12V,120dB WDR, Built-in Mic/Speaker, micro-SD Slot (up to 512GB), Alarm In/Out, Audio In/Out
FEATURE: 180° Panorama View, Red-Blue Warning, Lights IR Night Vision (Up to 20 m), Smart Detection (Human &amp;Vehicle Classification), People &amp; Vehicle Analytics, SmartVid (Smart IR, 3D DNR, BLC), ONVIF (Profile S/T/G), Remote Monitoring, VIGI App, Web, NVR, VMS, VIGI Config Tool</t>
  </si>
  <si>
    <t>VIGI 8MP Outdoor IR Panoramic Bullet Network Camera
SPEC: 8MP, 1.65mm Fixed Lens, 1/2.7’’ Progressive Scan CMOS, H.265+/H.265/H.264+/H.264, IR LED, 25fps/30fps (3840 × 2160), IP67, IK10, PoE/DC 12V,120dB WDR, Built-in Mic/Speaker, micro-SD Slot (up to 512GB), Alarm In/Out, Audio In/Out
FEATURE: 180° Panorama View, Red-Blue Warning, Lights IR Night Vision (Up to 20 m), Smart Detection (Human &amp;Vehicle Classification), People &amp; Vehicle Analytics, SmartVid (Smart IR, 3D DNR, BLC), ONVIF (Profile S/T/G), Remote Monitoring, VIGI App, Web, NVR, VMS, VIGI Config Tool</t>
  </si>
  <si>
    <t>EOL
Replacement Model: InSight S485(2.8mm)</t>
    <phoneticPr fontId="4" type="noConversion"/>
  </si>
  <si>
    <t>EOL
Replacement Model: InSight S385(4mm)</t>
    <phoneticPr fontId="4" type="noConversion"/>
  </si>
  <si>
    <t>EOL
Replacement Model: InSight S385(2.8mm)</t>
    <phoneticPr fontId="4" type="noConversion"/>
  </si>
  <si>
    <t>VIGI Model</t>
  </si>
  <si>
    <t xml:space="preserve">Price Drop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</si>
</sst>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0.00_-;\-* #,##0.00_-;_-* &quot;-&quot;??_-;_-@_-"/>
    <numFmt numFmtId="165" formatCode="_ * #,##0.00_ ;_ * \-#,##0.00_ ;_ * &quot;-&quot;??_ ;_ @_ "/>
    <numFmt numFmtId="166" formatCode="[$-409]d/mmm/yyyy;@"/>
    <numFmt numFmtId="167" formatCode="0.0%"/>
    <numFmt numFmtId="168" formatCode="0.00_);[Red]\(0.00\)"/>
    <numFmt numFmtId="169" formatCode="0.0"/>
    <numFmt numFmtId="170" formatCode="0_);[Red]\(0\)"/>
    <numFmt numFmtId="171" formatCode="0.0_);[Red]\(0.0\)"/>
    <numFmt numFmtId="172" formatCode="[$-409]d\-mmm\-yyyy;@"/>
    <numFmt numFmtId="173" formatCode="#,##0_ ;[Red]\-#,##0\ "/>
    <numFmt numFmtId="174" formatCode="#,##0.0"/>
    <numFmt numFmtId="175" formatCode="[$¥-804]#,##0.0_);[Red]\([$¥-804]#,##0.0\)"/>
    <numFmt numFmtId="176" formatCode="m/d"/>
    <numFmt numFmtId="177" formatCode="0_ ;[Red]\-0\ "/>
  </numFmts>
  <fonts count="25">
    <font>
      <sz val="11"/>
      <color theme="1"/>
      <name val="Calibri"/>
      <family val="2"/>
      <scheme val="minor"/>
    </font>
    <font>
      <sz val="11"/>
      <color theme="1"/>
      <name val="Calibri"/>
      <family val="2"/>
      <charset val="134"/>
      <scheme val="minor"/>
    </font>
    <font>
      <sz val="11"/>
      <color theme="1"/>
      <name val="Calibri"/>
      <family val="2"/>
      <charset val="134"/>
      <scheme val="minor"/>
    </font>
    <font>
      <sz val="11"/>
      <color theme="1"/>
      <name val="Calibri"/>
      <family val="2"/>
    </font>
    <font>
      <sz val="9"/>
      <name val="Calibri"/>
      <family val="3"/>
      <charset val="134"/>
      <scheme val="minor"/>
    </font>
    <font>
      <b/>
      <sz val="12"/>
      <name val="Calibri"/>
      <family val="2"/>
    </font>
    <font>
      <sz val="12"/>
      <name val="Calibri"/>
      <family val="2"/>
    </font>
    <font>
      <sz val="12"/>
      <name val="新細明體"/>
      <family val="1"/>
      <charset val="136"/>
    </font>
    <font>
      <sz val="12"/>
      <color theme="1"/>
      <name val="Calibri"/>
      <family val="2"/>
    </font>
    <font>
      <b/>
      <sz val="12"/>
      <color rgb="FFFF0000"/>
      <name val="Calibri"/>
      <family val="2"/>
    </font>
    <font>
      <sz val="11"/>
      <name val="Calibri"/>
      <family val="2"/>
    </font>
    <font>
      <sz val="11"/>
      <color rgb="FFFF0000"/>
      <name val="Calibri"/>
      <family val="2"/>
    </font>
    <font>
      <sz val="11"/>
      <color theme="1"/>
      <name val="Calibri"/>
      <family val="2"/>
      <scheme val="minor"/>
    </font>
    <font>
      <sz val="9"/>
      <name val="Calibri"/>
      <family val="2"/>
      <charset val="134"/>
      <scheme val="minor"/>
    </font>
    <font>
      <sz val="12"/>
      <name val="新細明體"/>
      <family val="1"/>
    </font>
    <font>
      <b/>
      <sz val="12"/>
      <color theme="0"/>
      <name val="Calibri"/>
      <family val="2"/>
    </font>
    <font>
      <b/>
      <sz val="12"/>
      <color theme="1"/>
      <name val="Calibri"/>
      <family val="2"/>
    </font>
    <font>
      <b/>
      <sz val="11"/>
      <name val="Calibri"/>
      <family val="2"/>
    </font>
    <font>
      <sz val="9"/>
      <name val="新細明體"/>
      <family val="1"/>
    </font>
    <font>
      <sz val="11"/>
      <color indexed="8"/>
      <name val="Calibri"/>
      <family val="2"/>
    </font>
    <font>
      <sz val="11"/>
      <color theme="1"/>
      <name val="Calibri"/>
      <family val="3"/>
      <charset val="134"/>
      <scheme val="minor"/>
    </font>
    <font>
      <sz val="12"/>
      <color rgb="FFFF0000"/>
      <name val="Calibri"/>
      <family val="2"/>
    </font>
    <font>
      <b/>
      <sz val="11"/>
      <color rgb="FFFF0000"/>
      <name val="Calibri"/>
      <family val="2"/>
    </font>
    <font>
      <b/>
      <sz val="11"/>
      <color theme="1"/>
      <name val="Calibri"/>
      <family val="2"/>
    </font>
    <font>
      <b/>
      <sz val="11"/>
      <color theme="0"/>
      <name val="Calibri"/>
      <family val="2"/>
    </font>
  </fonts>
  <fills count="17">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rgb="FF33CCCC"/>
      </patternFill>
    </fill>
    <fill>
      <patternFill patternType="solid">
        <fgColor rgb="FF00FFFF"/>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33CCCC"/>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rgb="FF3B636B"/>
        <bgColor rgb="FF33CCCC"/>
      </patternFill>
    </fill>
    <fill>
      <patternFill patternType="solid">
        <fgColor rgb="FFEE000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right/>
      <top/>
      <bottom style="medium">
        <color indexed="64"/>
      </bottom>
      <diagonal/>
    </border>
  </borders>
  <cellStyleXfs count="19">
    <xf numFmtId="0" fontId="0" fillId="0" borderId="0"/>
    <xf numFmtId="166" fontId="2" fillId="0" borderId="0">
      <alignment vertical="center"/>
    </xf>
    <xf numFmtId="9" fontId="2" fillId="0" borderId="0" applyFont="0" applyFill="0" applyBorder="0" applyAlignment="0" applyProtection="0"/>
    <xf numFmtId="164" fontId="7" fillId="0" borderId="0" applyFont="0" applyFill="0" applyBorder="0" applyAlignment="0" applyProtection="0"/>
    <xf numFmtId="166" fontId="7" fillId="0" borderId="0"/>
    <xf numFmtId="9" fontId="2" fillId="0" borderId="0" applyFont="0" applyFill="0" applyBorder="0" applyAlignment="0" applyProtection="0"/>
    <xf numFmtId="165" fontId="2" fillId="0" borderId="0" applyFont="0" applyFill="0" applyBorder="0" applyAlignment="0" applyProtection="0">
      <alignment vertical="center"/>
    </xf>
    <xf numFmtId="165" fontId="2" fillId="0" borderId="0" applyFont="0" applyFill="0" applyBorder="0" applyAlignment="0" applyProtection="0">
      <alignment vertical="center"/>
    </xf>
    <xf numFmtId="9" fontId="12" fillId="0" borderId="0" applyFont="0" applyFill="0" applyBorder="0" applyAlignment="0" applyProtection="0">
      <alignment vertical="center"/>
    </xf>
    <xf numFmtId="172" fontId="14" fillId="0" borderId="0" applyBorder="0"/>
    <xf numFmtId="165" fontId="12" fillId="0" borderId="0" applyFont="0" applyFill="0" applyBorder="0" applyAlignment="0" applyProtection="0">
      <alignment vertical="center"/>
    </xf>
    <xf numFmtId="172" fontId="14" fillId="0" borderId="0"/>
    <xf numFmtId="175" fontId="19" fillId="0" borderId="0" applyFont="0" applyFill="0" applyBorder="0" applyAlignment="0" applyProtection="0">
      <alignment vertical="center"/>
    </xf>
    <xf numFmtId="0" fontId="20" fillId="0" borderId="0"/>
    <xf numFmtId="9" fontId="1" fillId="0" borderId="0" applyFont="0" applyFill="0" applyBorder="0" applyAlignment="0" applyProtection="0"/>
    <xf numFmtId="166" fontId="1" fillId="0" borderId="0">
      <alignment vertical="center"/>
    </xf>
    <xf numFmtId="165" fontId="1" fillId="0" borderId="0" applyFont="0" applyFill="0" applyBorder="0" applyAlignment="0" applyProtection="0">
      <alignment vertical="center"/>
    </xf>
    <xf numFmtId="9" fontId="1" fillId="0" borderId="0" applyFont="0" applyFill="0" applyBorder="0" applyAlignment="0" applyProtection="0"/>
    <xf numFmtId="165" fontId="1" fillId="0" borderId="0" applyFont="0" applyFill="0" applyBorder="0" applyAlignment="0" applyProtection="0">
      <alignment vertical="center"/>
    </xf>
  </cellStyleXfs>
  <cellXfs count="133">
    <xf numFmtId="0" fontId="0" fillId="0" borderId="0" xfId="0"/>
    <xf numFmtId="166" fontId="3" fillId="2" borderId="0" xfId="1" applyFont="1" applyFill="1">
      <alignment vertical="center"/>
    </xf>
    <xf numFmtId="9" fontId="5" fillId="2" borderId="0" xfId="2" applyFont="1" applyFill="1" applyBorder="1" applyAlignment="1">
      <alignment horizontal="center" vertical="center"/>
    </xf>
    <xf numFmtId="167" fontId="6" fillId="2" borderId="0" xfId="2" applyNumberFormat="1" applyFont="1" applyFill="1" applyBorder="1" applyAlignment="1">
      <alignment horizontal="center" vertical="center"/>
    </xf>
    <xf numFmtId="166" fontId="8" fillId="2" borderId="0" xfId="4" applyFont="1" applyFill="1" applyAlignment="1">
      <alignment horizontal="center" vertical="center" shrinkToFit="1"/>
    </xf>
    <xf numFmtId="164" fontId="6" fillId="2" borderId="0" xfId="3" applyFont="1" applyFill="1" applyBorder="1" applyAlignment="1">
      <alignment horizontal="left" vertical="center"/>
    </xf>
    <xf numFmtId="166" fontId="6" fillId="2" borderId="0" xfId="4" applyFont="1" applyFill="1" applyAlignment="1">
      <alignment shrinkToFit="1"/>
    </xf>
    <xf numFmtId="167" fontId="6" fillId="0" borderId="1" xfId="2" applyNumberFormat="1" applyFont="1" applyFill="1" applyBorder="1" applyAlignment="1">
      <alignment horizontal="center" vertical="center"/>
    </xf>
    <xf numFmtId="167" fontId="6" fillId="2" borderId="1" xfId="2" applyNumberFormat="1" applyFont="1" applyFill="1" applyBorder="1" applyAlignment="1">
      <alignment horizontal="center" vertical="center"/>
    </xf>
    <xf numFmtId="166" fontId="10" fillId="2" borderId="0" xfId="1" applyFont="1" applyFill="1">
      <alignment vertical="center"/>
    </xf>
    <xf numFmtId="166" fontId="11" fillId="2" borderId="0" xfId="1" applyFont="1" applyFill="1">
      <alignment vertical="center"/>
    </xf>
    <xf numFmtId="166" fontId="8" fillId="2" borderId="0" xfId="1" applyFont="1" applyFill="1">
      <alignment vertical="center"/>
    </xf>
    <xf numFmtId="171" fontId="5" fillId="4" borderId="6" xfId="2" applyNumberFormat="1" applyFont="1" applyFill="1" applyBorder="1" applyAlignment="1">
      <alignment horizontal="center" vertical="center" wrapText="1"/>
    </xf>
    <xf numFmtId="167" fontId="5" fillId="4" borderId="6" xfId="2" applyNumberFormat="1" applyFont="1" applyFill="1" applyBorder="1" applyAlignment="1">
      <alignment horizontal="center" vertical="center" wrapText="1"/>
    </xf>
    <xf numFmtId="167" fontId="5" fillId="5" borderId="6" xfId="2" applyNumberFormat="1" applyFont="1" applyFill="1" applyBorder="1" applyAlignment="1">
      <alignment horizontal="center" vertical="center" wrapText="1"/>
    </xf>
    <xf numFmtId="166" fontId="5" fillId="4" borderId="6" xfId="4" applyFont="1" applyFill="1" applyBorder="1" applyAlignment="1">
      <alignment horizontal="center" vertical="center" wrapText="1"/>
    </xf>
    <xf numFmtId="166" fontId="5" fillId="4" borderId="6" xfId="4" applyFont="1" applyFill="1" applyBorder="1" applyAlignment="1">
      <alignment horizontal="center" vertical="center"/>
    </xf>
    <xf numFmtId="166" fontId="5" fillId="4" borderId="1" xfId="4" applyFont="1" applyFill="1" applyBorder="1" applyAlignment="1">
      <alignment horizontal="center" vertical="center"/>
    </xf>
    <xf numFmtId="9" fontId="5" fillId="2" borderId="0" xfId="2" applyFont="1" applyFill="1" applyBorder="1" applyAlignment="1">
      <alignment horizontal="center" shrinkToFit="1"/>
    </xf>
    <xf numFmtId="167" fontId="6" fillId="2" borderId="0" xfId="2" applyNumberFormat="1" applyFont="1" applyFill="1" applyBorder="1" applyAlignment="1">
      <alignment horizontal="center" shrinkToFit="1"/>
    </xf>
    <xf numFmtId="166" fontId="6" fillId="2" borderId="0" xfId="4" applyFont="1" applyFill="1" applyAlignment="1">
      <alignment horizontal="center" shrinkToFit="1"/>
    </xf>
    <xf numFmtId="166" fontId="6" fillId="2" borderId="0" xfId="4" applyFont="1" applyFill="1" applyAlignment="1">
      <alignment horizontal="center" vertical="center" shrinkToFit="1"/>
    </xf>
    <xf numFmtId="166" fontId="8" fillId="2" borderId="0" xfId="4" applyFont="1" applyFill="1" applyAlignment="1">
      <alignment shrinkToFit="1"/>
    </xf>
    <xf numFmtId="168" fontId="15" fillId="7" borderId="0" xfId="9" applyNumberFormat="1" applyFont="1" applyFill="1" applyBorder="1" applyAlignment="1">
      <alignment horizontal="center" vertical="center"/>
    </xf>
    <xf numFmtId="168" fontId="15" fillId="5" borderId="0" xfId="9" applyNumberFormat="1" applyFont="1" applyFill="1" applyAlignment="1">
      <alignment horizontal="center" vertical="center"/>
    </xf>
    <xf numFmtId="0" fontId="8" fillId="2" borderId="0" xfId="0" applyFont="1" applyFill="1" applyAlignment="1">
      <alignment vertical="center"/>
    </xf>
    <xf numFmtId="167" fontId="8" fillId="2" borderId="0" xfId="0" applyNumberFormat="1" applyFont="1" applyFill="1" applyAlignment="1">
      <alignment vertical="center"/>
    </xf>
    <xf numFmtId="3" fontId="16" fillId="0" borderId="0" xfId="3" applyNumberFormat="1" applyFont="1" applyFill="1" applyBorder="1" applyAlignment="1">
      <alignment vertical="center"/>
    </xf>
    <xf numFmtId="174" fontId="16" fillId="2" borderId="0" xfId="3" applyNumberFormat="1" applyFont="1" applyFill="1" applyBorder="1" applyAlignment="1">
      <alignment horizontal="center" vertical="center"/>
    </xf>
    <xf numFmtId="0" fontId="8" fillId="0" borderId="0" xfId="0" applyFont="1" applyAlignment="1">
      <alignment vertical="center"/>
    </xf>
    <xf numFmtId="173" fontId="8" fillId="2" borderId="0" xfId="0" applyNumberFormat="1" applyFont="1" applyFill="1" applyAlignment="1">
      <alignment vertical="center"/>
    </xf>
    <xf numFmtId="166" fontId="16" fillId="4" borderId="0" xfId="4" applyFont="1" applyFill="1" applyAlignment="1" applyProtection="1">
      <alignment horizontal="center" vertical="center" wrapText="1"/>
      <protection locked="0"/>
    </xf>
    <xf numFmtId="167" fontId="16" fillId="2" borderId="0" xfId="0" applyNumberFormat="1" applyFont="1" applyFill="1" applyAlignment="1">
      <alignment horizontal="center" vertical="center"/>
    </xf>
    <xf numFmtId="0" fontId="16" fillId="2" borderId="0" xfId="0" applyFont="1" applyFill="1" applyAlignment="1">
      <alignment horizontal="center" vertical="center" wrapText="1"/>
    </xf>
    <xf numFmtId="168" fontId="16" fillId="9" borderId="1" xfId="4" applyNumberFormat="1" applyFont="1" applyFill="1" applyBorder="1" applyAlignment="1">
      <alignment horizontal="left" vertical="center"/>
    </xf>
    <xf numFmtId="167" fontId="6" fillId="2" borderId="2" xfId="2" applyNumberFormat="1" applyFont="1" applyFill="1" applyBorder="1" applyAlignment="1">
      <alignment horizontal="center" vertical="center"/>
    </xf>
    <xf numFmtId="173" fontId="5" fillId="2" borderId="2" xfId="2" applyNumberFormat="1" applyFont="1" applyFill="1" applyBorder="1" applyAlignment="1">
      <alignment horizontal="center" vertical="center"/>
    </xf>
    <xf numFmtId="169" fontId="5" fillId="2" borderId="1" xfId="2" applyNumberFormat="1" applyFont="1" applyFill="1" applyBorder="1" applyAlignment="1">
      <alignment horizontal="center" vertical="center"/>
    </xf>
    <xf numFmtId="166" fontId="16" fillId="11" borderId="0" xfId="4" applyFont="1" applyFill="1" applyAlignment="1">
      <alignment horizontal="center" vertical="center"/>
    </xf>
    <xf numFmtId="172" fontId="6" fillId="4" borderId="1" xfId="11" applyFont="1" applyFill="1" applyBorder="1" applyAlignment="1" applyProtection="1">
      <alignment horizontal="left" vertical="center"/>
      <protection locked="0"/>
    </xf>
    <xf numFmtId="173" fontId="5" fillId="0" borderId="2" xfId="2" applyNumberFormat="1" applyFont="1" applyFill="1" applyBorder="1" applyAlignment="1">
      <alignment horizontal="center" vertical="center"/>
    </xf>
    <xf numFmtId="167" fontId="8" fillId="0" borderId="2" xfId="8" applyNumberFormat="1" applyFont="1" applyFill="1" applyBorder="1" applyAlignment="1">
      <alignment horizontal="center" vertical="center"/>
    </xf>
    <xf numFmtId="166" fontId="6" fillId="4" borderId="3" xfId="4" applyFont="1" applyFill="1" applyBorder="1" applyAlignment="1">
      <alignment horizontal="left" vertical="center"/>
    </xf>
    <xf numFmtId="166" fontId="10" fillId="0" borderId="0" xfId="1" applyFont="1">
      <alignment vertical="center"/>
    </xf>
    <xf numFmtId="166" fontId="11" fillId="0" borderId="0" xfId="1" applyFont="1">
      <alignment vertical="center"/>
    </xf>
    <xf numFmtId="173" fontId="16" fillId="2" borderId="0" xfId="0" applyNumberFormat="1" applyFont="1" applyFill="1" applyAlignment="1">
      <alignment horizontal="center" vertical="center"/>
    </xf>
    <xf numFmtId="173" fontId="17" fillId="8" borderId="1" xfId="0" applyNumberFormat="1" applyFont="1" applyFill="1" applyBorder="1" applyAlignment="1">
      <alignment horizontal="center" vertical="center" wrapText="1"/>
    </xf>
    <xf numFmtId="173" fontId="16" fillId="9" borderId="1" xfId="4" applyNumberFormat="1" applyFont="1" applyFill="1" applyBorder="1" applyAlignment="1">
      <alignment horizontal="left" vertical="center"/>
    </xf>
    <xf numFmtId="173" fontId="16" fillId="2" borderId="0" xfId="0" applyNumberFormat="1" applyFont="1" applyFill="1" applyAlignment="1">
      <alignment horizontal="center" vertical="center" wrapText="1"/>
    </xf>
    <xf numFmtId="173" fontId="5" fillId="2" borderId="0" xfId="2" applyNumberFormat="1" applyFont="1" applyFill="1" applyBorder="1" applyAlignment="1">
      <alignment horizontal="center" shrinkToFit="1"/>
    </xf>
    <xf numFmtId="173" fontId="5" fillId="6" borderId="6" xfId="2" applyNumberFormat="1" applyFont="1" applyFill="1" applyBorder="1" applyAlignment="1">
      <alignment horizontal="center" vertical="center" wrapText="1"/>
    </xf>
    <xf numFmtId="173" fontId="5" fillId="0" borderId="1" xfId="2" applyNumberFormat="1" applyFont="1" applyFill="1" applyBorder="1" applyAlignment="1">
      <alignment horizontal="center" vertical="center"/>
    </xf>
    <xf numFmtId="173" fontId="5" fillId="2" borderId="1" xfId="2" applyNumberFormat="1" applyFont="1" applyFill="1" applyBorder="1" applyAlignment="1">
      <alignment horizontal="center" vertical="center"/>
    </xf>
    <xf numFmtId="173" fontId="5" fillId="2" borderId="0" xfId="2" applyNumberFormat="1" applyFont="1" applyFill="1" applyBorder="1" applyAlignment="1">
      <alignment horizontal="center" vertical="center"/>
    </xf>
    <xf numFmtId="167" fontId="16" fillId="2" borderId="0" xfId="0" applyNumberFormat="1" applyFont="1" applyFill="1" applyAlignment="1">
      <alignment horizontal="center" vertical="center" wrapText="1"/>
    </xf>
    <xf numFmtId="167" fontId="5" fillId="2" borderId="0" xfId="2" applyNumberFormat="1" applyFont="1" applyFill="1" applyBorder="1" applyAlignment="1">
      <alignment horizontal="center" shrinkToFit="1"/>
    </xf>
    <xf numFmtId="167" fontId="5" fillId="6" borderId="6" xfId="2" applyNumberFormat="1" applyFont="1" applyFill="1" applyBorder="1" applyAlignment="1">
      <alignment horizontal="center" vertical="center" wrapText="1"/>
    </xf>
    <xf numFmtId="167" fontId="6" fillId="3" borderId="4" xfId="4" applyNumberFormat="1" applyFont="1" applyFill="1" applyBorder="1" applyAlignment="1">
      <alignment vertical="center"/>
    </xf>
    <xf numFmtId="167" fontId="5" fillId="0" borderId="1" xfId="2" applyNumberFormat="1" applyFont="1" applyFill="1" applyBorder="1" applyAlignment="1">
      <alignment horizontal="center" vertical="center"/>
    </xf>
    <xf numFmtId="167" fontId="16" fillId="9" borderId="1" xfId="4" applyNumberFormat="1" applyFont="1" applyFill="1" applyBorder="1" applyAlignment="1">
      <alignment horizontal="left" vertical="center"/>
    </xf>
    <xf numFmtId="167" fontId="5" fillId="2" borderId="1" xfId="2" applyNumberFormat="1" applyFont="1" applyFill="1" applyBorder="1" applyAlignment="1">
      <alignment horizontal="center" vertical="center"/>
    </xf>
    <xf numFmtId="167" fontId="5" fillId="2" borderId="0" xfId="2" applyNumberFormat="1" applyFont="1" applyFill="1" applyBorder="1" applyAlignment="1">
      <alignment horizontal="center" vertical="center"/>
    </xf>
    <xf numFmtId="166" fontId="6" fillId="4" borderId="1" xfId="4" applyFont="1" applyFill="1" applyBorder="1" applyAlignment="1">
      <alignment horizontal="left" vertical="center"/>
    </xf>
    <xf numFmtId="168" fontId="16" fillId="9" borderId="1" xfId="4" applyNumberFormat="1" applyFont="1" applyFill="1" applyBorder="1" applyAlignment="1">
      <alignment horizontal="left" vertical="center" wrapText="1"/>
    </xf>
    <xf numFmtId="173" fontId="8" fillId="2" borderId="0" xfId="0" applyNumberFormat="1" applyFont="1" applyFill="1" applyAlignment="1">
      <alignment horizontal="center" vertical="center"/>
    </xf>
    <xf numFmtId="168" fontId="16" fillId="12" borderId="1" xfId="4" applyNumberFormat="1" applyFont="1" applyFill="1" applyBorder="1" applyAlignment="1">
      <alignment horizontal="left" vertical="center"/>
    </xf>
    <xf numFmtId="166" fontId="3" fillId="0" borderId="0" xfId="1" applyFont="1">
      <alignment vertical="center"/>
    </xf>
    <xf numFmtId="167" fontId="16" fillId="12" borderId="1" xfId="4" applyNumberFormat="1" applyFont="1" applyFill="1" applyBorder="1" applyAlignment="1">
      <alignment horizontal="left" vertical="center"/>
    </xf>
    <xf numFmtId="176" fontId="6" fillId="4" borderId="1" xfId="11" applyNumberFormat="1" applyFont="1" applyFill="1" applyBorder="1" applyAlignment="1" applyProtection="1">
      <alignment horizontal="left" vertical="center" wrapText="1"/>
      <protection locked="0"/>
    </xf>
    <xf numFmtId="1" fontId="6" fillId="2" borderId="2" xfId="4" applyNumberFormat="1" applyFont="1" applyFill="1" applyBorder="1" applyAlignment="1" applyProtection="1">
      <alignment horizontal="center" vertical="center" wrapText="1"/>
      <protection locked="0"/>
    </xf>
    <xf numFmtId="173" fontId="5" fillId="4" borderId="6" xfId="2" applyNumberFormat="1" applyFont="1" applyFill="1" applyBorder="1" applyAlignment="1">
      <alignment horizontal="center" vertical="center" wrapText="1"/>
    </xf>
    <xf numFmtId="167" fontId="5" fillId="6" borderId="7" xfId="2" applyNumberFormat="1" applyFont="1" applyFill="1" applyBorder="1" applyAlignment="1">
      <alignment horizontal="center" vertical="center" wrapText="1"/>
    </xf>
    <xf numFmtId="167" fontId="5" fillId="0" borderId="8" xfId="2" applyNumberFormat="1" applyFont="1" applyFill="1" applyBorder="1" applyAlignment="1">
      <alignment horizontal="center" vertical="center"/>
    </xf>
    <xf numFmtId="167" fontId="8" fillId="0" borderId="9" xfId="8" applyNumberFormat="1" applyFont="1" applyFill="1" applyBorder="1" applyAlignment="1">
      <alignment horizontal="center" vertical="center"/>
    </xf>
    <xf numFmtId="168" fontId="16" fillId="12" borderId="8" xfId="4" applyNumberFormat="1" applyFont="1" applyFill="1" applyBorder="1" applyAlignment="1">
      <alignment horizontal="left" vertical="center"/>
    </xf>
    <xf numFmtId="168" fontId="16" fillId="9" borderId="8" xfId="4" applyNumberFormat="1" applyFont="1" applyFill="1" applyBorder="1" applyAlignment="1">
      <alignment horizontal="left" vertical="center"/>
    </xf>
    <xf numFmtId="167" fontId="16" fillId="9" borderId="8" xfId="4" applyNumberFormat="1" applyFont="1" applyFill="1" applyBorder="1" applyAlignment="1">
      <alignment horizontal="left" vertical="center"/>
    </xf>
    <xf numFmtId="167" fontId="5" fillId="2" borderId="8" xfId="2" applyNumberFormat="1" applyFont="1" applyFill="1" applyBorder="1" applyAlignment="1">
      <alignment horizontal="center" vertical="center"/>
    </xf>
    <xf numFmtId="166" fontId="6" fillId="14" borderId="3" xfId="4" applyFont="1" applyFill="1" applyBorder="1" applyAlignment="1">
      <alignment horizontal="left" vertical="center"/>
    </xf>
    <xf numFmtId="38" fontId="6" fillId="14" borderId="1" xfId="4" applyNumberFormat="1" applyFont="1" applyFill="1" applyBorder="1" applyAlignment="1">
      <alignment horizontal="left" vertical="center"/>
    </xf>
    <xf numFmtId="1" fontId="6" fillId="14" borderId="1" xfId="4" applyNumberFormat="1" applyFont="1" applyFill="1" applyBorder="1" applyAlignment="1" applyProtection="1">
      <alignment horizontal="center" vertical="center" wrapText="1"/>
      <protection locked="0"/>
    </xf>
    <xf numFmtId="173" fontId="5" fillId="14" borderId="1" xfId="10" applyNumberFormat="1" applyFont="1" applyFill="1" applyBorder="1" applyAlignment="1">
      <alignment horizontal="center" vertical="center"/>
    </xf>
    <xf numFmtId="167" fontId="6" fillId="14" borderId="1" xfId="2" applyNumberFormat="1" applyFont="1" applyFill="1" applyBorder="1" applyAlignment="1">
      <alignment horizontal="center" vertical="center"/>
    </xf>
    <xf numFmtId="173" fontId="5" fillId="14" borderId="2" xfId="10" applyNumberFormat="1" applyFont="1" applyFill="1" applyBorder="1" applyAlignment="1">
      <alignment horizontal="center" vertical="center"/>
    </xf>
    <xf numFmtId="166" fontId="6" fillId="2" borderId="3" xfId="4" applyFont="1" applyFill="1" applyBorder="1" applyAlignment="1">
      <alignment horizontal="left" vertical="center"/>
    </xf>
    <xf numFmtId="173" fontId="5" fillId="2" borderId="1" xfId="10" applyNumberFormat="1" applyFont="1" applyFill="1" applyBorder="1" applyAlignment="1">
      <alignment horizontal="center" vertical="center"/>
    </xf>
    <xf numFmtId="167" fontId="6" fillId="2" borderId="1" xfId="5" applyNumberFormat="1" applyFont="1" applyFill="1" applyBorder="1" applyAlignment="1">
      <alignment horizontal="center" vertical="center"/>
    </xf>
    <xf numFmtId="173" fontId="5" fillId="2" borderId="2" xfId="10" applyNumberFormat="1" applyFont="1" applyFill="1" applyBorder="1" applyAlignment="1">
      <alignment horizontal="center" vertical="center"/>
    </xf>
    <xf numFmtId="173" fontId="5" fillId="2" borderId="1" xfId="5" applyNumberFormat="1" applyFont="1" applyFill="1" applyBorder="1" applyAlignment="1">
      <alignment horizontal="center" vertical="center"/>
    </xf>
    <xf numFmtId="167" fontId="5" fillId="2" borderId="1" xfId="5" applyNumberFormat="1" applyFont="1" applyFill="1" applyBorder="1" applyAlignment="1">
      <alignment horizontal="center" vertical="center"/>
    </xf>
    <xf numFmtId="167" fontId="5" fillId="2" borderId="8" xfId="5" applyNumberFormat="1" applyFont="1" applyFill="1" applyBorder="1" applyAlignment="1">
      <alignment horizontal="center" vertical="center"/>
    </xf>
    <xf numFmtId="167" fontId="6" fillId="14" borderId="1" xfId="5" applyNumberFormat="1" applyFont="1" applyFill="1" applyBorder="1" applyAlignment="1">
      <alignment horizontal="center" vertical="center"/>
    </xf>
    <xf numFmtId="173" fontId="5" fillId="14" borderId="1" xfId="5" applyNumberFormat="1" applyFont="1" applyFill="1" applyBorder="1" applyAlignment="1">
      <alignment horizontal="center" vertical="center"/>
    </xf>
    <xf numFmtId="166" fontId="6" fillId="2" borderId="5" xfId="4" applyFont="1" applyFill="1" applyBorder="1" applyAlignment="1">
      <alignment horizontal="left" vertical="center"/>
    </xf>
    <xf numFmtId="170" fontId="6" fillId="2" borderId="2" xfId="4" applyNumberFormat="1" applyFont="1" applyFill="1" applyBorder="1" applyAlignment="1" applyProtection="1">
      <alignment horizontal="left" vertical="center"/>
      <protection locked="0"/>
    </xf>
    <xf numFmtId="169" fontId="5" fillId="2" borderId="2" xfId="2" applyNumberFormat="1" applyFont="1" applyFill="1" applyBorder="1" applyAlignment="1">
      <alignment horizontal="center" vertical="center"/>
    </xf>
    <xf numFmtId="167" fontId="5" fillId="2" borderId="2" xfId="2" applyNumberFormat="1" applyFont="1" applyFill="1" applyBorder="1" applyAlignment="1">
      <alignment horizontal="center" vertical="center"/>
    </xf>
    <xf numFmtId="167" fontId="5" fillId="2" borderId="9" xfId="2" applyNumberFormat="1" applyFont="1" applyFill="1" applyBorder="1" applyAlignment="1">
      <alignment horizontal="center" vertical="center"/>
    </xf>
    <xf numFmtId="166" fontId="6" fillId="2" borderId="3" xfId="1" applyFont="1" applyFill="1" applyBorder="1" applyAlignment="1">
      <alignment horizontal="left" vertical="center"/>
    </xf>
    <xf numFmtId="169" fontId="9" fillId="2" borderId="1" xfId="2" applyNumberFormat="1" applyFont="1" applyFill="1" applyBorder="1" applyAlignment="1">
      <alignment horizontal="center" vertical="center"/>
    </xf>
    <xf numFmtId="167" fontId="9" fillId="2" borderId="1" xfId="2" applyNumberFormat="1" applyFont="1" applyFill="1" applyBorder="1" applyAlignment="1">
      <alignment horizontal="center" vertical="center"/>
    </xf>
    <xf numFmtId="167" fontId="9" fillId="2" borderId="8" xfId="2" applyNumberFormat="1" applyFont="1" applyFill="1" applyBorder="1" applyAlignment="1">
      <alignment horizontal="center" vertical="center"/>
    </xf>
    <xf numFmtId="173" fontId="16" fillId="2" borderId="1" xfId="10" applyNumberFormat="1" applyFont="1" applyFill="1" applyBorder="1" applyAlignment="1">
      <alignment horizontal="center" vertical="center"/>
    </xf>
    <xf numFmtId="167" fontId="8" fillId="2" borderId="1" xfId="2" applyNumberFormat="1" applyFont="1" applyFill="1" applyBorder="1" applyAlignment="1">
      <alignment horizontal="center" vertical="center"/>
    </xf>
    <xf numFmtId="173" fontId="16" fillId="2" borderId="2" xfId="10" applyNumberFormat="1" applyFont="1" applyFill="1" applyBorder="1" applyAlignment="1">
      <alignment horizontal="center" vertical="center"/>
    </xf>
    <xf numFmtId="173" fontId="16" fillId="2" borderId="1" xfId="2" applyNumberFormat="1" applyFont="1" applyFill="1" applyBorder="1" applyAlignment="1">
      <alignment horizontal="center" vertical="center"/>
    </xf>
    <xf numFmtId="171" fontId="16" fillId="14" borderId="1" xfId="2" applyNumberFormat="1" applyFont="1" applyFill="1" applyBorder="1" applyAlignment="1">
      <alignment horizontal="center" vertical="center"/>
    </xf>
    <xf numFmtId="170" fontId="6" fillId="4" borderId="2" xfId="4" applyNumberFormat="1" applyFont="1" applyFill="1" applyBorder="1" applyAlignment="1" applyProtection="1">
      <alignment horizontal="left" vertical="center"/>
      <protection locked="0"/>
    </xf>
    <xf numFmtId="169" fontId="5" fillId="0" borderId="1" xfId="2" applyNumberFormat="1" applyFont="1" applyFill="1" applyBorder="1" applyAlignment="1">
      <alignment horizontal="center" vertical="center" wrapText="1"/>
    </xf>
    <xf numFmtId="0" fontId="22" fillId="0" borderId="0" xfId="0" applyFont="1" applyAlignment="1">
      <alignment vertical="center"/>
    </xf>
    <xf numFmtId="0" fontId="23" fillId="0" borderId="0" xfId="0" applyFont="1" applyAlignment="1">
      <alignment vertical="center"/>
    </xf>
    <xf numFmtId="0" fontId="3" fillId="0" borderId="0" xfId="0" applyFont="1" applyAlignment="1">
      <alignment vertical="center"/>
    </xf>
    <xf numFmtId="0" fontId="24" fillId="15" borderId="1" xfId="0" applyFont="1" applyFill="1" applyBorder="1" applyAlignment="1">
      <alignment horizontal="left" vertical="center" wrapText="1"/>
    </xf>
    <xf numFmtId="166" fontId="8" fillId="0" borderId="1" xfId="4" applyFont="1" applyBorder="1" applyAlignment="1" applyProtection="1">
      <alignment horizontal="left" vertical="center"/>
      <protection locked="0"/>
    </xf>
    <xf numFmtId="170" fontId="21" fillId="0" borderId="1" xfId="4" applyNumberFormat="1" applyFont="1" applyBorder="1" applyAlignment="1" applyProtection="1">
      <alignment horizontal="left" vertical="center" wrapText="1"/>
      <protection locked="0"/>
    </xf>
    <xf numFmtId="0" fontId="3" fillId="0" borderId="1" xfId="0" applyFont="1" applyBorder="1" applyAlignment="1">
      <alignment vertical="center"/>
    </xf>
    <xf numFmtId="177" fontId="8" fillId="0" borderId="1" xfId="0" applyNumberFormat="1" applyFont="1" applyBorder="1" applyAlignment="1">
      <alignment horizontal="left" vertical="center" shrinkToFit="1"/>
    </xf>
    <xf numFmtId="166" fontId="8" fillId="0" borderId="1" xfId="4" applyFont="1" applyBorder="1" applyAlignment="1" applyProtection="1">
      <alignment horizontal="left" vertical="center" wrapText="1"/>
      <protection locked="0"/>
    </xf>
    <xf numFmtId="169" fontId="5" fillId="14" borderId="1" xfId="2" applyNumberFormat="1" applyFont="1" applyFill="1" applyBorder="1" applyAlignment="1">
      <alignment horizontal="center" vertical="center" wrapText="1"/>
    </xf>
    <xf numFmtId="0" fontId="16" fillId="10" borderId="0" xfId="0" applyFont="1" applyFill="1" applyAlignment="1">
      <alignment horizontal="center" vertical="center"/>
    </xf>
    <xf numFmtId="1" fontId="5" fillId="13" borderId="0" xfId="0" applyNumberFormat="1" applyFont="1" applyFill="1" applyAlignment="1">
      <alignment horizontal="center" vertical="center"/>
    </xf>
    <xf numFmtId="173" fontId="15" fillId="16" borderId="1" xfId="10" applyNumberFormat="1" applyFont="1" applyFill="1" applyBorder="1" applyAlignment="1">
      <alignment horizontal="center" vertical="center"/>
    </xf>
    <xf numFmtId="173" fontId="15" fillId="16" borderId="2" xfId="10" applyNumberFormat="1" applyFont="1" applyFill="1" applyBorder="1" applyAlignment="1">
      <alignment horizontal="center" vertical="center"/>
    </xf>
    <xf numFmtId="173" fontId="15" fillId="16" borderId="1" xfId="5" applyNumberFormat="1" applyFont="1" applyFill="1" applyBorder="1" applyAlignment="1">
      <alignment horizontal="center" vertical="center"/>
    </xf>
    <xf numFmtId="169" fontId="15" fillId="16" borderId="1" xfId="2" applyNumberFormat="1" applyFont="1" applyFill="1" applyBorder="1" applyAlignment="1">
      <alignment horizontal="center" vertical="center"/>
    </xf>
    <xf numFmtId="166" fontId="15" fillId="16" borderId="3" xfId="4" applyFont="1" applyFill="1" applyBorder="1" applyAlignment="1">
      <alignment horizontal="left" vertical="center"/>
    </xf>
    <xf numFmtId="170" fontId="15" fillId="16" borderId="2" xfId="4" applyNumberFormat="1" applyFont="1" applyFill="1" applyBorder="1" applyAlignment="1" applyProtection="1">
      <alignment horizontal="left" vertical="center"/>
      <protection locked="0"/>
    </xf>
    <xf numFmtId="1" fontId="15" fillId="16" borderId="2" xfId="4" applyNumberFormat="1" applyFont="1" applyFill="1" applyBorder="1" applyAlignment="1" applyProtection="1">
      <alignment horizontal="center" vertical="center" wrapText="1"/>
      <protection locked="0"/>
    </xf>
    <xf numFmtId="167" fontId="15" fillId="16" borderId="1" xfId="5" applyNumberFormat="1" applyFont="1" applyFill="1" applyBorder="1" applyAlignment="1">
      <alignment horizontal="center" vertical="center"/>
    </xf>
    <xf numFmtId="167" fontId="15" fillId="16" borderId="11" xfId="8" applyNumberFormat="1" applyFont="1" applyFill="1" applyBorder="1" applyAlignment="1">
      <alignment horizontal="center" vertical="center"/>
    </xf>
    <xf numFmtId="166" fontId="6" fillId="0" borderId="6" xfId="4" applyFont="1" applyBorder="1" applyAlignment="1">
      <alignment horizontal="center" vertical="center" textRotation="255"/>
    </xf>
    <xf numFmtId="166" fontId="6" fillId="0" borderId="10" xfId="4" applyFont="1" applyBorder="1" applyAlignment="1">
      <alignment horizontal="center" vertical="center" textRotation="255"/>
    </xf>
    <xf numFmtId="166" fontId="6" fillId="0" borderId="2" xfId="4" applyFont="1" applyBorder="1" applyAlignment="1">
      <alignment horizontal="center" vertical="center" textRotation="255"/>
    </xf>
  </cellXfs>
  <cellStyles count="19">
    <cellStyle name="Comma" xfId="10" builtinId="3"/>
    <cellStyle name="Normal" xfId="0" builtinId="0"/>
    <cellStyle name="Percent" xfId="8" builtinId="5"/>
    <cellStyle name="一般_Book1" xfId="4" xr:uid="{120856DD-DC84-4C22-B081-ED3838FB0EDF}"/>
    <cellStyle name="一般_Book1 2" xfId="11" xr:uid="{35CFF129-DA33-414D-B464-0EEE975EEDCE}"/>
    <cellStyle name="千位分隔 2" xfId="3" xr:uid="{61E89F6B-FABD-4976-BB39-4B4AF90258F5}"/>
    <cellStyle name="千位分隔 3" xfId="6" xr:uid="{9D2BB613-4602-48BC-BA49-EC50167ECC72}"/>
    <cellStyle name="千位分隔 3 2" xfId="7" xr:uid="{A6957E8D-6446-4463-8067-EE1865E0C68F}"/>
    <cellStyle name="千位分隔 3 2 2" xfId="18" xr:uid="{EF57DAF1-A967-471B-BA04-28194738D4AE}"/>
    <cellStyle name="千位分隔 3 3" xfId="16" xr:uid="{24CEF2A0-D5E4-4793-BF85-31BE9F6EE209}"/>
    <cellStyle name="千位分隔[0] 2" xfId="12" xr:uid="{95F066F8-D996-4439-9B71-4BD362E5BFF0}"/>
    <cellStyle name="常规 2" xfId="1" xr:uid="{F4EB1051-7FFE-4579-BE01-15CE4A613508}"/>
    <cellStyle name="常规 2 2" xfId="9" xr:uid="{BD76681F-967C-4969-83EE-0546CFC70F68}"/>
    <cellStyle name="常规 2 3" xfId="15" xr:uid="{932A50B4-61B0-43C7-B586-BAE143B2A477}"/>
    <cellStyle name="常规 4" xfId="13" xr:uid="{A275919A-B9CF-4A9D-AD35-88FB16577C91}"/>
    <cellStyle name="百分比 2" xfId="2" xr:uid="{A4A17070-81AA-4541-963A-050BDD19A470}"/>
    <cellStyle name="百分比 2 2" xfId="5" xr:uid="{D933C2C3-5571-4513-9699-EB44774B23FF}"/>
    <cellStyle name="百分比 2 2 2" xfId="17" xr:uid="{4669CA43-A8FD-4FB3-971D-BEF9BA78597B}"/>
    <cellStyle name="百分比 2 3" xfId="14" xr:uid="{177CD2BB-E2BC-46A6-B202-AA39C49A8AB7}"/>
  </cellStyles>
  <dxfs count="0"/>
  <tableStyles count="0" defaultTableStyle="TableStyleMedium2" defaultPivotStyle="PivotStyleLight16"/>
  <colors>
    <mruColors>
      <color rgb="FF72A7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33865</xdr:colOff>
      <xdr:row>0</xdr:row>
      <xdr:rowOff>0</xdr:rowOff>
    </xdr:from>
    <xdr:to>
      <xdr:col>11</xdr:col>
      <xdr:colOff>0</xdr:colOff>
      <xdr:row>1</xdr:row>
      <xdr:rowOff>0</xdr:rowOff>
    </xdr:to>
    <xdr:pic>
      <xdr:nvPicPr>
        <xdr:cNvPr id="2" name="Picture 1">
          <a:extLst>
            <a:ext uri="{FF2B5EF4-FFF2-40B4-BE49-F238E27FC236}">
              <a16:creationId xmlns:a16="http://schemas.microsoft.com/office/drawing/2014/main" id="{83A528A7-7B58-BEC7-97B4-250C3351C843}"/>
            </a:ext>
          </a:extLst>
        </xdr:cNvPr>
        <xdr:cNvPicPr>
          <a:picLocks noChangeAspect="1"/>
        </xdr:cNvPicPr>
      </xdr:nvPicPr>
      <xdr:blipFill>
        <a:blip xmlns:r="http://schemas.openxmlformats.org/officeDocument/2006/relationships" r:embed="rId1"/>
        <a:stretch>
          <a:fillRect/>
        </a:stretch>
      </xdr:blipFill>
      <xdr:spPr>
        <a:xfrm>
          <a:off x="33865" y="0"/>
          <a:ext cx="14240935" cy="15070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C2121-D7B3-472C-A377-ABA9ACD30987}">
  <dimension ref="A1:S127"/>
  <sheetViews>
    <sheetView tabSelected="1" zoomScale="75" zoomScaleNormal="75" workbookViewId="0">
      <pane xSplit="2" ySplit="7" topLeftCell="C8" activePane="bottomRight" state="frozen"/>
      <selection pane="topRight" activeCell="C1" sqref="C1"/>
      <selection pane="bottomLeft" activeCell="A7" sqref="A7"/>
      <selection pane="bottomRight" activeCell="A6" sqref="A6:A127"/>
    </sheetView>
  </sheetViews>
  <sheetFormatPr baseColWidth="10" defaultColWidth="9.5" defaultRowHeight="16"/>
  <cols>
    <col min="1" max="1" width="13.33203125" style="6" bestFit="1" customWidth="1"/>
    <col min="2" max="2" width="24.5" style="4" customWidth="1"/>
    <col min="3" max="3" width="39.1640625" style="5" customWidth="1"/>
    <col min="4" max="4" width="12.6640625" style="4" customWidth="1"/>
    <col min="5" max="5" width="13.5" style="53" customWidth="1"/>
    <col min="6" max="6" width="12.6640625" style="53" customWidth="1"/>
    <col min="7" max="7" width="12.6640625" style="3" customWidth="1"/>
    <col min="8" max="8" width="14.33203125" style="53" customWidth="1"/>
    <col min="9" max="9" width="12.6640625" style="3" customWidth="1"/>
    <col min="10" max="10" width="12.6640625" style="53" customWidth="1"/>
    <col min="11" max="11" width="19.1640625" style="2" customWidth="1"/>
    <col min="12" max="12" width="12.6640625" style="61" hidden="1" customWidth="1"/>
    <col min="13" max="13" width="16.5" style="61" hidden="1" customWidth="1"/>
    <col min="14" max="16384" width="9.5" style="1"/>
  </cols>
  <sheetData>
    <row r="1" spans="1:19" ht="119" customHeight="1"/>
    <row r="2" spans="1:19" s="25" customFormat="1" ht="41" customHeight="1">
      <c r="A2" s="23" t="s">
        <v>79</v>
      </c>
      <c r="B2" s="24" t="s">
        <v>80</v>
      </c>
      <c r="C2" s="119" t="s">
        <v>81</v>
      </c>
      <c r="D2" s="64"/>
      <c r="E2" s="30"/>
      <c r="G2" s="30"/>
      <c r="H2" s="26"/>
      <c r="I2" s="30"/>
      <c r="K2" s="26"/>
      <c r="L2" s="26"/>
      <c r="M2" s="27"/>
      <c r="N2" s="28"/>
      <c r="O2" s="29"/>
      <c r="P2" s="29"/>
      <c r="R2" s="30"/>
      <c r="S2" s="30"/>
    </row>
    <row r="3" spans="1:19" s="25" customFormat="1" ht="30.5" customHeight="1">
      <c r="A3" s="31" t="s">
        <v>82</v>
      </c>
      <c r="B3" s="38" t="s">
        <v>83</v>
      </c>
      <c r="C3" s="120" t="s">
        <v>84</v>
      </c>
      <c r="D3" s="45"/>
      <c r="E3" s="45"/>
      <c r="F3" s="33"/>
      <c r="G3" s="48"/>
      <c r="H3" s="32"/>
      <c r="I3" s="45"/>
      <c r="J3" s="33"/>
      <c r="K3" s="54"/>
      <c r="L3" s="54"/>
      <c r="M3" s="27"/>
      <c r="N3" s="28"/>
      <c r="O3" s="29"/>
      <c r="P3" s="29"/>
      <c r="R3" s="30"/>
      <c r="S3" s="30"/>
    </row>
    <row r="4" spans="1:19" ht="16" customHeight="1">
      <c r="A4" s="20"/>
      <c r="B4" s="22"/>
      <c r="D4" s="21"/>
      <c r="E4" s="49"/>
      <c r="F4" s="49"/>
      <c r="G4" s="19"/>
      <c r="H4" s="49"/>
      <c r="I4" s="19"/>
      <c r="J4" s="49"/>
      <c r="K4" s="18"/>
      <c r="L4" s="55"/>
      <c r="M4" s="55"/>
    </row>
    <row r="5" spans="1:19" s="11" customFormat="1" ht="60" customHeight="1">
      <c r="A5" s="17" t="s">
        <v>78</v>
      </c>
      <c r="B5" s="16" t="s">
        <v>77</v>
      </c>
      <c r="C5" s="16" t="s">
        <v>76</v>
      </c>
      <c r="D5" s="15" t="s">
        <v>75</v>
      </c>
      <c r="E5" s="46" t="s">
        <v>85</v>
      </c>
      <c r="F5" s="70" t="s">
        <v>145</v>
      </c>
      <c r="G5" s="13" t="s">
        <v>146</v>
      </c>
      <c r="H5" s="50" t="s">
        <v>111</v>
      </c>
      <c r="I5" s="14" t="s">
        <v>112</v>
      </c>
      <c r="J5" s="70" t="s">
        <v>74</v>
      </c>
      <c r="K5" s="12" t="s">
        <v>73</v>
      </c>
      <c r="L5" s="56"/>
      <c r="M5" s="71"/>
    </row>
    <row r="6" spans="1:19" ht="24" customHeight="1">
      <c r="A6" s="130" t="s">
        <v>136</v>
      </c>
      <c r="B6" s="65" t="s">
        <v>143</v>
      </c>
      <c r="C6" s="65"/>
      <c r="D6" s="65"/>
      <c r="E6" s="65"/>
      <c r="F6" s="65"/>
      <c r="G6" s="65"/>
      <c r="H6" s="65"/>
      <c r="I6" s="65"/>
      <c r="J6" s="65"/>
      <c r="K6" s="65"/>
      <c r="L6" s="65"/>
      <c r="M6" s="74"/>
    </row>
    <row r="7" spans="1:19" ht="24" customHeight="1">
      <c r="A7" s="131"/>
      <c r="B7" s="34" t="s">
        <v>138</v>
      </c>
      <c r="C7" s="34"/>
      <c r="D7" s="34"/>
      <c r="E7" s="34"/>
      <c r="F7" s="34"/>
      <c r="G7" s="34"/>
      <c r="H7" s="34"/>
      <c r="I7" s="34"/>
      <c r="J7" s="34"/>
      <c r="K7" s="34"/>
      <c r="L7" s="57"/>
      <c r="M7" s="57"/>
    </row>
    <row r="8" spans="1:19" ht="24" customHeight="1">
      <c r="A8" s="131"/>
      <c r="B8" s="93" t="s">
        <v>72</v>
      </c>
      <c r="C8" s="94" t="s">
        <v>187</v>
      </c>
      <c r="D8" s="69">
        <v>8</v>
      </c>
      <c r="E8" s="87">
        <f>CEILING(F8/1.11, 100)</f>
        <v>1450500</v>
      </c>
      <c r="F8" s="87">
        <v>1610000</v>
      </c>
      <c r="G8" s="35">
        <f t="shared" ref="G8:G12" si="0">1-F8/H8</f>
        <v>0.10555555555555551</v>
      </c>
      <c r="H8" s="36">
        <v>1800000</v>
      </c>
      <c r="I8" s="35">
        <f t="shared" ref="I8:I12" si="1">1-H8/J8</f>
        <v>0.30205506010081429</v>
      </c>
      <c r="J8" s="85">
        <v>2579000</v>
      </c>
      <c r="K8" s="95"/>
      <c r="L8" s="96"/>
      <c r="M8" s="97"/>
    </row>
    <row r="9" spans="1:19" ht="24" customHeight="1">
      <c r="A9" s="131"/>
      <c r="B9" s="84" t="s">
        <v>71</v>
      </c>
      <c r="C9" s="94" t="s">
        <v>188</v>
      </c>
      <c r="D9" s="69">
        <v>8</v>
      </c>
      <c r="E9" s="87">
        <f t="shared" ref="E9:E12" si="2">CEILING(F9/1.11, 100)</f>
        <v>1450500</v>
      </c>
      <c r="F9" s="85">
        <v>1610000</v>
      </c>
      <c r="G9" s="8">
        <f t="shared" si="0"/>
        <v>0.10555555555555551</v>
      </c>
      <c r="H9" s="52">
        <v>1800000</v>
      </c>
      <c r="I9" s="8">
        <f t="shared" si="1"/>
        <v>0.30205506010081429</v>
      </c>
      <c r="J9" s="85">
        <v>2579000</v>
      </c>
      <c r="K9" s="37"/>
      <c r="L9" s="60"/>
      <c r="M9" s="77"/>
    </row>
    <row r="10" spans="1:19" ht="24" customHeight="1">
      <c r="A10" s="131"/>
      <c r="B10" s="84" t="s">
        <v>70</v>
      </c>
      <c r="C10" s="94" t="s">
        <v>189</v>
      </c>
      <c r="D10" s="69">
        <v>12</v>
      </c>
      <c r="E10" s="87">
        <f t="shared" si="2"/>
        <v>1054100</v>
      </c>
      <c r="F10" s="85">
        <v>1170000</v>
      </c>
      <c r="G10" s="8">
        <f t="shared" si="0"/>
        <v>9.9999999999999978E-2</v>
      </c>
      <c r="H10" s="52">
        <v>1300000</v>
      </c>
      <c r="I10" s="8">
        <f t="shared" si="1"/>
        <v>0.30069930069930073</v>
      </c>
      <c r="J10" s="85">
        <v>1859000</v>
      </c>
      <c r="K10" s="37"/>
      <c r="L10" s="60"/>
      <c r="M10" s="77"/>
    </row>
    <row r="11" spans="1:19" ht="24" customHeight="1">
      <c r="A11" s="131"/>
      <c r="B11" s="84" t="s">
        <v>69</v>
      </c>
      <c r="C11" s="94" t="s">
        <v>190</v>
      </c>
      <c r="D11" s="69">
        <v>8</v>
      </c>
      <c r="E11" s="87">
        <f>CEILING(F11/1.11, 100)</f>
        <v>991000</v>
      </c>
      <c r="F11" s="85">
        <v>1100000</v>
      </c>
      <c r="G11" s="86">
        <f t="shared" si="0"/>
        <v>0.1071428571428571</v>
      </c>
      <c r="H11" s="88">
        <v>1232000</v>
      </c>
      <c r="I11" s="86">
        <f t="shared" si="1"/>
        <v>0.2996020466173962</v>
      </c>
      <c r="J11" s="85">
        <v>1759000</v>
      </c>
      <c r="K11" s="37"/>
      <c r="L11" s="89"/>
      <c r="M11" s="90"/>
    </row>
    <row r="12" spans="1:19" ht="24" customHeight="1">
      <c r="A12" s="131"/>
      <c r="B12" s="84" t="s">
        <v>68</v>
      </c>
      <c r="C12" s="94" t="s">
        <v>191</v>
      </c>
      <c r="D12" s="69">
        <v>8</v>
      </c>
      <c r="E12" s="87">
        <f t="shared" si="2"/>
        <v>901000</v>
      </c>
      <c r="F12" s="85">
        <v>1000000</v>
      </c>
      <c r="G12" s="8">
        <f t="shared" si="0"/>
        <v>0.1071428571428571</v>
      </c>
      <c r="H12" s="52">
        <v>1120000</v>
      </c>
      <c r="I12" s="8">
        <f t="shared" si="1"/>
        <v>0.29956222639149466</v>
      </c>
      <c r="J12" s="85">
        <v>1599000</v>
      </c>
      <c r="K12" s="37"/>
      <c r="L12" s="60"/>
      <c r="M12" s="77"/>
    </row>
    <row r="13" spans="1:19" ht="24" customHeight="1">
      <c r="A13" s="131"/>
      <c r="B13" s="34" t="s">
        <v>139</v>
      </c>
      <c r="C13" s="34"/>
      <c r="D13" s="34"/>
      <c r="E13" s="34"/>
      <c r="F13" s="34"/>
      <c r="G13" s="34"/>
      <c r="H13" s="34"/>
      <c r="I13" s="34"/>
      <c r="J13" s="34"/>
      <c r="K13" s="34"/>
      <c r="L13" s="57"/>
      <c r="M13" s="57"/>
    </row>
    <row r="14" spans="1:19" s="10" customFormat="1" ht="24" customHeight="1">
      <c r="A14" s="131"/>
      <c r="B14" s="78" t="s">
        <v>67</v>
      </c>
      <c r="C14" s="79" t="s">
        <v>66</v>
      </c>
      <c r="D14" s="80">
        <v>18</v>
      </c>
      <c r="E14" s="83">
        <f t="shared" ref="E14:E66" si="3">CEILING(F14/1.11, 100)</f>
        <v>1110900</v>
      </c>
      <c r="F14" s="81">
        <v>1233000</v>
      </c>
      <c r="G14" s="91">
        <f t="shared" ref="G14:G27" si="4">1-F14/H14</f>
        <v>0.13107822410147996</v>
      </c>
      <c r="H14" s="92">
        <v>1419000</v>
      </c>
      <c r="I14" s="91">
        <f t="shared" ref="I14:I27" si="5">1-H14/J14</f>
        <v>0.30064070970921641</v>
      </c>
      <c r="J14" s="81">
        <v>2029000</v>
      </c>
      <c r="K14" s="118" t="s">
        <v>264</v>
      </c>
      <c r="L14" s="89"/>
      <c r="M14" s="90"/>
    </row>
    <row r="15" spans="1:19" ht="24" customHeight="1">
      <c r="A15" s="131"/>
      <c r="B15" s="84" t="s">
        <v>65</v>
      </c>
      <c r="C15" s="94" t="s">
        <v>192</v>
      </c>
      <c r="D15" s="69">
        <v>18</v>
      </c>
      <c r="E15" s="87">
        <f t="shared" si="3"/>
        <v>752300</v>
      </c>
      <c r="F15" s="85">
        <v>835000</v>
      </c>
      <c r="G15" s="86">
        <f t="shared" si="4"/>
        <v>0.13020833333333337</v>
      </c>
      <c r="H15" s="88">
        <v>960000</v>
      </c>
      <c r="I15" s="86">
        <f t="shared" si="5"/>
        <v>0.3038433647570703</v>
      </c>
      <c r="J15" s="85">
        <v>1379000</v>
      </c>
      <c r="K15" s="37"/>
      <c r="L15" s="89"/>
      <c r="M15" s="90"/>
    </row>
    <row r="16" spans="1:19" ht="24" customHeight="1">
      <c r="A16" s="131"/>
      <c r="B16" s="84" t="s">
        <v>64</v>
      </c>
      <c r="C16" s="94" t="s">
        <v>193</v>
      </c>
      <c r="D16" s="69">
        <v>18</v>
      </c>
      <c r="E16" s="87">
        <f t="shared" si="3"/>
        <v>752300</v>
      </c>
      <c r="F16" s="85">
        <v>835000</v>
      </c>
      <c r="G16" s="86">
        <f t="shared" si="4"/>
        <v>0.13020833333333337</v>
      </c>
      <c r="H16" s="88">
        <v>960000</v>
      </c>
      <c r="I16" s="86">
        <f t="shared" si="5"/>
        <v>0.3038433647570703</v>
      </c>
      <c r="J16" s="85">
        <v>1379000</v>
      </c>
      <c r="K16" s="37"/>
      <c r="L16" s="89"/>
      <c r="M16" s="90"/>
    </row>
    <row r="17" spans="1:13" s="9" customFormat="1" ht="24" customHeight="1">
      <c r="A17" s="131"/>
      <c r="B17" s="84" t="s">
        <v>63</v>
      </c>
      <c r="C17" s="94" t="s">
        <v>194</v>
      </c>
      <c r="D17" s="69">
        <v>12</v>
      </c>
      <c r="E17" s="87">
        <f t="shared" si="3"/>
        <v>621700</v>
      </c>
      <c r="F17" s="85">
        <v>690000</v>
      </c>
      <c r="G17" s="8">
        <f t="shared" si="4"/>
        <v>0.1364205256570713</v>
      </c>
      <c r="H17" s="52">
        <v>799000</v>
      </c>
      <c r="I17" s="8">
        <f t="shared" si="5"/>
        <v>0.29850746268656714</v>
      </c>
      <c r="J17" s="85">
        <v>1139000</v>
      </c>
      <c r="K17" s="37"/>
      <c r="L17" s="60"/>
      <c r="M17" s="77"/>
    </row>
    <row r="18" spans="1:13" s="9" customFormat="1" ht="24" customHeight="1">
      <c r="A18" s="131"/>
      <c r="B18" s="84" t="s">
        <v>62</v>
      </c>
      <c r="C18" s="94" t="s">
        <v>195</v>
      </c>
      <c r="D18" s="69">
        <v>18</v>
      </c>
      <c r="E18" s="87">
        <f t="shared" si="3"/>
        <v>537000</v>
      </c>
      <c r="F18" s="85">
        <v>596000</v>
      </c>
      <c r="G18" s="8">
        <f t="shared" si="4"/>
        <v>0.13497822931785197</v>
      </c>
      <c r="H18" s="52">
        <v>689000</v>
      </c>
      <c r="I18" s="8">
        <f t="shared" si="5"/>
        <v>0.29622063329928494</v>
      </c>
      <c r="J18" s="85">
        <v>979000</v>
      </c>
      <c r="K18" s="37"/>
      <c r="L18" s="60"/>
      <c r="M18" s="77"/>
    </row>
    <row r="19" spans="1:13" s="9" customFormat="1" ht="24" customHeight="1">
      <c r="A19" s="131"/>
      <c r="B19" s="84" t="s">
        <v>61</v>
      </c>
      <c r="C19" s="94" t="s">
        <v>196</v>
      </c>
      <c r="D19" s="69">
        <v>18</v>
      </c>
      <c r="E19" s="87">
        <f t="shared" si="3"/>
        <v>537000</v>
      </c>
      <c r="F19" s="85">
        <v>596000</v>
      </c>
      <c r="G19" s="8">
        <f t="shared" si="4"/>
        <v>0.13497822931785197</v>
      </c>
      <c r="H19" s="52">
        <v>689000</v>
      </c>
      <c r="I19" s="8">
        <f t="shared" si="5"/>
        <v>0.29622063329928494</v>
      </c>
      <c r="J19" s="85">
        <v>979000</v>
      </c>
      <c r="K19" s="37"/>
      <c r="L19" s="60"/>
      <c r="M19" s="77"/>
    </row>
    <row r="20" spans="1:13" s="9" customFormat="1" ht="24" customHeight="1">
      <c r="A20" s="131"/>
      <c r="B20" s="98" t="s">
        <v>60</v>
      </c>
      <c r="C20" s="94" t="s">
        <v>197</v>
      </c>
      <c r="D20" s="69">
        <v>18</v>
      </c>
      <c r="E20" s="87">
        <f t="shared" si="3"/>
        <v>404600</v>
      </c>
      <c r="F20" s="85">
        <v>449000</v>
      </c>
      <c r="G20" s="8">
        <f t="shared" si="4"/>
        <v>0.13487475915221581</v>
      </c>
      <c r="H20" s="52">
        <v>519000</v>
      </c>
      <c r="I20" s="8">
        <f t="shared" si="5"/>
        <v>0.2976995940460081</v>
      </c>
      <c r="J20" s="85">
        <v>739000</v>
      </c>
      <c r="K20" s="37"/>
      <c r="L20" s="60"/>
      <c r="M20" s="77"/>
    </row>
    <row r="21" spans="1:13" s="9" customFormat="1" ht="24" customHeight="1">
      <c r="A21" s="131"/>
      <c r="B21" s="98" t="s">
        <v>59</v>
      </c>
      <c r="C21" s="94" t="s">
        <v>198</v>
      </c>
      <c r="D21" s="69">
        <v>18</v>
      </c>
      <c r="E21" s="87">
        <f t="shared" si="3"/>
        <v>404600</v>
      </c>
      <c r="F21" s="85">
        <v>449000</v>
      </c>
      <c r="G21" s="8">
        <f t="shared" si="4"/>
        <v>0.13487475915221581</v>
      </c>
      <c r="H21" s="52">
        <v>519000</v>
      </c>
      <c r="I21" s="8">
        <f t="shared" si="5"/>
        <v>0.2976995940460081</v>
      </c>
      <c r="J21" s="85">
        <v>739000</v>
      </c>
      <c r="K21" s="37"/>
      <c r="L21" s="60"/>
      <c r="M21" s="77"/>
    </row>
    <row r="22" spans="1:13" ht="24" customHeight="1">
      <c r="A22" s="131"/>
      <c r="B22" s="84" t="s">
        <v>58</v>
      </c>
      <c r="C22" s="94" t="s">
        <v>199</v>
      </c>
      <c r="D22" s="69">
        <v>18</v>
      </c>
      <c r="E22" s="87">
        <f t="shared" si="3"/>
        <v>482000</v>
      </c>
      <c r="F22" s="85">
        <v>535000</v>
      </c>
      <c r="G22" s="86">
        <f t="shared" si="4"/>
        <v>0.13149350649350644</v>
      </c>
      <c r="H22" s="88">
        <v>616000</v>
      </c>
      <c r="I22" s="86">
        <f t="shared" si="5"/>
        <v>0.30708661417322836</v>
      </c>
      <c r="J22" s="85">
        <v>889000</v>
      </c>
      <c r="K22" s="37"/>
      <c r="L22" s="89"/>
      <c r="M22" s="90"/>
    </row>
    <row r="23" spans="1:13" ht="24" customHeight="1">
      <c r="A23" s="131"/>
      <c r="B23" s="84" t="s">
        <v>57</v>
      </c>
      <c r="C23" s="94" t="s">
        <v>200</v>
      </c>
      <c r="D23" s="69">
        <v>18</v>
      </c>
      <c r="E23" s="87">
        <f t="shared" si="3"/>
        <v>482000</v>
      </c>
      <c r="F23" s="85">
        <v>535000</v>
      </c>
      <c r="G23" s="86">
        <f t="shared" si="4"/>
        <v>0.13149350649350644</v>
      </c>
      <c r="H23" s="88">
        <v>616000</v>
      </c>
      <c r="I23" s="86">
        <f t="shared" si="5"/>
        <v>0.30708661417322836</v>
      </c>
      <c r="J23" s="85">
        <v>889000</v>
      </c>
      <c r="K23" s="37"/>
      <c r="L23" s="89"/>
      <c r="M23" s="90"/>
    </row>
    <row r="24" spans="1:13" ht="24" customHeight="1">
      <c r="A24" s="131"/>
      <c r="B24" s="84" t="s">
        <v>56</v>
      </c>
      <c r="C24" s="94" t="s">
        <v>201</v>
      </c>
      <c r="D24" s="69">
        <v>18</v>
      </c>
      <c r="E24" s="87">
        <f t="shared" si="3"/>
        <v>349600</v>
      </c>
      <c r="F24" s="85">
        <v>388000</v>
      </c>
      <c r="G24" s="86">
        <f t="shared" si="4"/>
        <v>0.1319910514541387</v>
      </c>
      <c r="H24" s="88">
        <v>447000</v>
      </c>
      <c r="I24" s="86">
        <f t="shared" si="5"/>
        <v>0.30046948356807512</v>
      </c>
      <c r="J24" s="85">
        <v>639000</v>
      </c>
      <c r="K24" s="37"/>
      <c r="L24" s="89"/>
      <c r="M24" s="90"/>
    </row>
    <row r="25" spans="1:13" ht="24" customHeight="1">
      <c r="A25" s="131"/>
      <c r="B25" s="84" t="s">
        <v>55</v>
      </c>
      <c r="C25" s="94" t="s">
        <v>202</v>
      </c>
      <c r="D25" s="69">
        <v>18</v>
      </c>
      <c r="E25" s="87">
        <f t="shared" si="3"/>
        <v>349600</v>
      </c>
      <c r="F25" s="85">
        <v>388000</v>
      </c>
      <c r="G25" s="86">
        <f t="shared" si="4"/>
        <v>0.1319910514541387</v>
      </c>
      <c r="H25" s="88">
        <v>447000</v>
      </c>
      <c r="I25" s="86">
        <f t="shared" si="5"/>
        <v>0.30046948356807512</v>
      </c>
      <c r="J25" s="85">
        <v>639000</v>
      </c>
      <c r="K25" s="37"/>
      <c r="L25" s="89"/>
      <c r="M25" s="90"/>
    </row>
    <row r="26" spans="1:13" ht="24" customHeight="1" thickBot="1">
      <c r="A26" s="131"/>
      <c r="B26" s="125" t="s">
        <v>54</v>
      </c>
      <c r="C26" s="126" t="s">
        <v>203</v>
      </c>
      <c r="D26" s="127">
        <v>18</v>
      </c>
      <c r="E26" s="121">
        <f t="shared" si="3"/>
        <v>258600</v>
      </c>
      <c r="F26" s="121">
        <v>287000</v>
      </c>
      <c r="G26" s="129">
        <f t="shared" si="4"/>
        <v>0.13030303030303025</v>
      </c>
      <c r="H26" s="121">
        <v>330000</v>
      </c>
      <c r="I26" s="129">
        <f t="shared" si="5"/>
        <v>0.29637526652452029</v>
      </c>
      <c r="J26" s="121">
        <v>469000</v>
      </c>
      <c r="K26" s="124" t="s">
        <v>268</v>
      </c>
      <c r="L26" s="89"/>
      <c r="M26" s="90"/>
    </row>
    <row r="27" spans="1:13" ht="24" customHeight="1" thickBot="1">
      <c r="A27" s="131"/>
      <c r="B27" s="125" t="s">
        <v>53</v>
      </c>
      <c r="C27" s="126" t="s">
        <v>204</v>
      </c>
      <c r="D27" s="127">
        <v>18</v>
      </c>
      <c r="E27" s="121">
        <f t="shared" si="3"/>
        <v>278400</v>
      </c>
      <c r="F27" s="121">
        <v>309000</v>
      </c>
      <c r="G27" s="129">
        <f t="shared" si="4"/>
        <v>0.12957746478873244</v>
      </c>
      <c r="H27" s="121">
        <v>355000</v>
      </c>
      <c r="I27" s="129">
        <f t="shared" si="5"/>
        <v>0.30255402750491156</v>
      </c>
      <c r="J27" s="121">
        <v>509000</v>
      </c>
      <c r="K27" s="124" t="s">
        <v>268</v>
      </c>
      <c r="L27" s="89"/>
      <c r="M27" s="90"/>
    </row>
    <row r="28" spans="1:13" ht="24" customHeight="1">
      <c r="A28" s="131"/>
      <c r="B28" s="34" t="s">
        <v>140</v>
      </c>
      <c r="C28" s="34"/>
      <c r="D28" s="34"/>
      <c r="E28" s="34"/>
      <c r="F28" s="34"/>
      <c r="G28" s="34"/>
      <c r="H28" s="34"/>
      <c r="I28" s="34"/>
      <c r="J28" s="34"/>
      <c r="K28" s="34"/>
      <c r="L28" s="57"/>
      <c r="M28" s="57"/>
    </row>
    <row r="29" spans="1:13" s="10" customFormat="1" ht="24" customHeight="1">
      <c r="A29" s="131"/>
      <c r="B29" s="78" t="s">
        <v>52</v>
      </c>
      <c r="C29" s="79" t="s">
        <v>51</v>
      </c>
      <c r="D29" s="80">
        <v>16</v>
      </c>
      <c r="E29" s="83">
        <f t="shared" si="3"/>
        <v>1110900</v>
      </c>
      <c r="F29" s="81">
        <v>1233000</v>
      </c>
      <c r="G29" s="91">
        <f t="shared" ref="G29:G48" si="6">1-F29/H29</f>
        <v>0.13107822410147996</v>
      </c>
      <c r="H29" s="92">
        <v>1419000</v>
      </c>
      <c r="I29" s="91">
        <f t="shared" ref="I29:I48" si="7">1-H29/J29</f>
        <v>0.30064070970921641</v>
      </c>
      <c r="J29" s="81">
        <v>2029000</v>
      </c>
      <c r="K29" s="118" t="s">
        <v>265</v>
      </c>
      <c r="L29" s="89"/>
      <c r="M29" s="90"/>
    </row>
    <row r="30" spans="1:13" s="10" customFormat="1" ht="24" customHeight="1">
      <c r="A30" s="131"/>
      <c r="B30" s="78" t="s">
        <v>50</v>
      </c>
      <c r="C30" s="79" t="s">
        <v>49</v>
      </c>
      <c r="D30" s="80">
        <v>16</v>
      </c>
      <c r="E30" s="83">
        <f t="shared" si="3"/>
        <v>1110900</v>
      </c>
      <c r="F30" s="81">
        <v>1233000</v>
      </c>
      <c r="G30" s="91">
        <f t="shared" si="6"/>
        <v>0.13107822410147996</v>
      </c>
      <c r="H30" s="92">
        <v>1419000</v>
      </c>
      <c r="I30" s="91">
        <f t="shared" si="7"/>
        <v>0.30064070970921641</v>
      </c>
      <c r="J30" s="81">
        <v>2029000</v>
      </c>
      <c r="K30" s="118" t="s">
        <v>266</v>
      </c>
      <c r="L30" s="89"/>
      <c r="M30" s="90"/>
    </row>
    <row r="31" spans="1:13" ht="24" customHeight="1">
      <c r="A31" s="131"/>
      <c r="B31" s="84" t="s">
        <v>48</v>
      </c>
      <c r="C31" s="94" t="s">
        <v>205</v>
      </c>
      <c r="D31" s="69">
        <v>16</v>
      </c>
      <c r="E31" s="87">
        <f t="shared" si="3"/>
        <v>752300</v>
      </c>
      <c r="F31" s="85">
        <v>835000</v>
      </c>
      <c r="G31" s="86">
        <f t="shared" si="6"/>
        <v>0.13020833333333337</v>
      </c>
      <c r="H31" s="88">
        <v>960000</v>
      </c>
      <c r="I31" s="86">
        <f t="shared" si="7"/>
        <v>0.3038433647570703</v>
      </c>
      <c r="J31" s="85">
        <v>1379000</v>
      </c>
      <c r="K31" s="37"/>
      <c r="L31" s="89"/>
      <c r="M31" s="90"/>
    </row>
    <row r="32" spans="1:13" ht="24" customHeight="1">
      <c r="A32" s="131"/>
      <c r="B32" s="84" t="s">
        <v>47</v>
      </c>
      <c r="C32" s="94" t="s">
        <v>206</v>
      </c>
      <c r="D32" s="69">
        <v>12</v>
      </c>
      <c r="E32" s="104">
        <f t="shared" si="3"/>
        <v>1198200</v>
      </c>
      <c r="F32" s="102">
        <v>1330000</v>
      </c>
      <c r="G32" s="103">
        <f t="shared" si="6"/>
        <v>0.13015042511445385</v>
      </c>
      <c r="H32" s="105">
        <v>1529000</v>
      </c>
      <c r="I32" s="103">
        <f t="shared" si="7"/>
        <v>0.29830197338228548</v>
      </c>
      <c r="J32" s="102">
        <v>2179000</v>
      </c>
      <c r="K32" s="99"/>
      <c r="L32" s="100"/>
      <c r="M32" s="101"/>
    </row>
    <row r="33" spans="1:13" ht="24" customHeight="1">
      <c r="A33" s="131"/>
      <c r="B33" s="84" t="s">
        <v>46</v>
      </c>
      <c r="C33" s="94" t="s">
        <v>207</v>
      </c>
      <c r="D33" s="69">
        <v>16</v>
      </c>
      <c r="E33" s="104">
        <f t="shared" si="3"/>
        <v>720800</v>
      </c>
      <c r="F33" s="102">
        <v>800000</v>
      </c>
      <c r="G33" s="103">
        <f t="shared" si="6"/>
        <v>0.13885898815931108</v>
      </c>
      <c r="H33" s="105">
        <v>929000</v>
      </c>
      <c r="I33" s="103">
        <f t="shared" si="7"/>
        <v>0.30097817908201652</v>
      </c>
      <c r="J33" s="102">
        <v>1329000</v>
      </c>
      <c r="K33" s="99"/>
      <c r="L33" s="100"/>
      <c r="M33" s="101"/>
    </row>
    <row r="34" spans="1:13" ht="24" customHeight="1">
      <c r="A34" s="131"/>
      <c r="B34" s="84" t="s">
        <v>45</v>
      </c>
      <c r="C34" s="94" t="s">
        <v>208</v>
      </c>
      <c r="D34" s="69">
        <v>16</v>
      </c>
      <c r="E34" s="104">
        <f t="shared" si="3"/>
        <v>571200</v>
      </c>
      <c r="F34" s="102">
        <v>634000</v>
      </c>
      <c r="G34" s="103">
        <f t="shared" si="6"/>
        <v>0.13031550068587106</v>
      </c>
      <c r="H34" s="105">
        <v>729000</v>
      </c>
      <c r="I34" s="103">
        <f t="shared" si="7"/>
        <v>0.29836381135707413</v>
      </c>
      <c r="J34" s="102">
        <v>1039000</v>
      </c>
      <c r="K34" s="99"/>
      <c r="L34" s="100"/>
      <c r="M34" s="101"/>
    </row>
    <row r="35" spans="1:13" ht="24" customHeight="1">
      <c r="A35" s="131"/>
      <c r="B35" s="84" t="s">
        <v>44</v>
      </c>
      <c r="C35" s="94" t="s">
        <v>209</v>
      </c>
      <c r="D35" s="69">
        <v>16</v>
      </c>
      <c r="E35" s="104">
        <f t="shared" si="3"/>
        <v>571200</v>
      </c>
      <c r="F35" s="102">
        <v>634000</v>
      </c>
      <c r="G35" s="103">
        <f t="shared" si="6"/>
        <v>0.13031550068587106</v>
      </c>
      <c r="H35" s="105">
        <v>729000</v>
      </c>
      <c r="I35" s="103">
        <f t="shared" si="7"/>
        <v>0.29836381135707413</v>
      </c>
      <c r="J35" s="102">
        <v>1039000</v>
      </c>
      <c r="K35" s="99"/>
      <c r="L35" s="100"/>
      <c r="M35" s="101"/>
    </row>
    <row r="36" spans="1:13" ht="24" customHeight="1">
      <c r="A36" s="131"/>
      <c r="B36" s="84" t="s">
        <v>43</v>
      </c>
      <c r="C36" s="94" t="s">
        <v>210</v>
      </c>
      <c r="D36" s="69">
        <v>16</v>
      </c>
      <c r="E36" s="104">
        <f t="shared" si="3"/>
        <v>571200</v>
      </c>
      <c r="F36" s="102">
        <v>634000</v>
      </c>
      <c r="G36" s="103">
        <f t="shared" si="6"/>
        <v>0.13031550068587106</v>
      </c>
      <c r="H36" s="105">
        <v>729000</v>
      </c>
      <c r="I36" s="103">
        <f t="shared" si="7"/>
        <v>0.29836381135707413</v>
      </c>
      <c r="J36" s="102">
        <v>1039000</v>
      </c>
      <c r="K36" s="99"/>
      <c r="L36" s="100"/>
      <c r="M36" s="101"/>
    </row>
    <row r="37" spans="1:13" ht="24" customHeight="1">
      <c r="A37" s="131"/>
      <c r="B37" s="98" t="s">
        <v>42</v>
      </c>
      <c r="C37" s="94" t="s">
        <v>211</v>
      </c>
      <c r="D37" s="69">
        <v>16</v>
      </c>
      <c r="E37" s="104">
        <f t="shared" si="3"/>
        <v>427100</v>
      </c>
      <c r="F37" s="102">
        <v>474000</v>
      </c>
      <c r="G37" s="103">
        <f t="shared" si="6"/>
        <v>0.13661202185792354</v>
      </c>
      <c r="H37" s="105">
        <v>549000</v>
      </c>
      <c r="I37" s="103">
        <f t="shared" si="7"/>
        <v>0.29525032092426184</v>
      </c>
      <c r="J37" s="102">
        <v>779000</v>
      </c>
      <c r="K37" s="99"/>
      <c r="L37" s="100"/>
      <c r="M37" s="101"/>
    </row>
    <row r="38" spans="1:13" ht="24" customHeight="1">
      <c r="A38" s="131"/>
      <c r="B38" s="84" t="s">
        <v>41</v>
      </c>
      <c r="C38" s="94" t="s">
        <v>212</v>
      </c>
      <c r="D38" s="69">
        <v>16</v>
      </c>
      <c r="E38" s="104">
        <f t="shared" si="3"/>
        <v>427100</v>
      </c>
      <c r="F38" s="102">
        <v>474000</v>
      </c>
      <c r="G38" s="103">
        <f t="shared" si="6"/>
        <v>0.13661202185792354</v>
      </c>
      <c r="H38" s="105">
        <v>549000</v>
      </c>
      <c r="I38" s="103">
        <f t="shared" si="7"/>
        <v>0.29525032092426184</v>
      </c>
      <c r="J38" s="102">
        <v>779000</v>
      </c>
      <c r="K38" s="99"/>
      <c r="L38" s="100"/>
      <c r="M38" s="101"/>
    </row>
    <row r="39" spans="1:13" ht="24" customHeight="1">
      <c r="A39" s="131"/>
      <c r="B39" s="98" t="s">
        <v>40</v>
      </c>
      <c r="C39" s="94" t="s">
        <v>213</v>
      </c>
      <c r="D39" s="69">
        <v>16</v>
      </c>
      <c r="E39" s="104">
        <f t="shared" si="3"/>
        <v>427100</v>
      </c>
      <c r="F39" s="102">
        <v>474000</v>
      </c>
      <c r="G39" s="103">
        <f t="shared" si="6"/>
        <v>0.13661202185792354</v>
      </c>
      <c r="H39" s="105">
        <v>549000</v>
      </c>
      <c r="I39" s="103">
        <f t="shared" si="7"/>
        <v>0.29525032092426184</v>
      </c>
      <c r="J39" s="102">
        <v>779000</v>
      </c>
      <c r="K39" s="99"/>
      <c r="L39" s="100"/>
      <c r="M39" s="101"/>
    </row>
    <row r="40" spans="1:13" ht="24" customHeight="1">
      <c r="A40" s="131"/>
      <c r="B40" s="98" t="s">
        <v>39</v>
      </c>
      <c r="C40" s="94" t="s">
        <v>214</v>
      </c>
      <c r="D40" s="69">
        <v>16</v>
      </c>
      <c r="E40" s="87">
        <f t="shared" si="3"/>
        <v>481100</v>
      </c>
      <c r="F40" s="85">
        <v>534000</v>
      </c>
      <c r="G40" s="86">
        <f t="shared" si="6"/>
        <v>0.13170731707317074</v>
      </c>
      <c r="H40" s="88">
        <v>615000</v>
      </c>
      <c r="I40" s="86">
        <f t="shared" si="7"/>
        <v>0.30034129692832767</v>
      </c>
      <c r="J40" s="85">
        <v>879000</v>
      </c>
      <c r="K40" s="99"/>
      <c r="L40" s="89"/>
      <c r="M40" s="90"/>
    </row>
    <row r="41" spans="1:13" ht="24" customHeight="1">
      <c r="A41" s="131"/>
      <c r="B41" s="98" t="s">
        <v>38</v>
      </c>
      <c r="C41" s="94" t="s">
        <v>215</v>
      </c>
      <c r="D41" s="69">
        <v>16</v>
      </c>
      <c r="E41" s="87">
        <f t="shared" si="3"/>
        <v>481100</v>
      </c>
      <c r="F41" s="85">
        <v>534000</v>
      </c>
      <c r="G41" s="86">
        <f t="shared" si="6"/>
        <v>0.13170731707317074</v>
      </c>
      <c r="H41" s="88">
        <v>615000</v>
      </c>
      <c r="I41" s="86">
        <f t="shared" si="7"/>
        <v>0.30034129692832767</v>
      </c>
      <c r="J41" s="85">
        <v>879000</v>
      </c>
      <c r="K41" s="99"/>
      <c r="L41" s="89"/>
      <c r="M41" s="90"/>
    </row>
    <row r="42" spans="1:13" ht="24" customHeight="1">
      <c r="A42" s="131"/>
      <c r="B42" s="98" t="s">
        <v>37</v>
      </c>
      <c r="C42" s="94" t="s">
        <v>216</v>
      </c>
      <c r="D42" s="69">
        <v>16</v>
      </c>
      <c r="E42" s="87">
        <f t="shared" si="3"/>
        <v>481100</v>
      </c>
      <c r="F42" s="85">
        <v>534000</v>
      </c>
      <c r="G42" s="86">
        <f t="shared" si="6"/>
        <v>0.13170731707317074</v>
      </c>
      <c r="H42" s="88">
        <v>615000</v>
      </c>
      <c r="I42" s="86">
        <f t="shared" si="7"/>
        <v>0.30034129692832767</v>
      </c>
      <c r="J42" s="85">
        <v>879000</v>
      </c>
      <c r="K42" s="99"/>
      <c r="L42" s="89"/>
      <c r="M42" s="90"/>
    </row>
    <row r="43" spans="1:13" ht="24" customHeight="1">
      <c r="A43" s="131"/>
      <c r="B43" s="98" t="s">
        <v>36</v>
      </c>
      <c r="C43" s="94" t="s">
        <v>217</v>
      </c>
      <c r="D43" s="69">
        <v>16</v>
      </c>
      <c r="E43" s="87">
        <f t="shared" si="3"/>
        <v>333400</v>
      </c>
      <c r="F43" s="85">
        <v>370000</v>
      </c>
      <c r="G43" s="86">
        <f t="shared" si="6"/>
        <v>0.13145539906103287</v>
      </c>
      <c r="H43" s="88">
        <v>426000</v>
      </c>
      <c r="I43" s="86">
        <f t="shared" si="7"/>
        <v>0.30049261083743839</v>
      </c>
      <c r="J43" s="85">
        <v>609000</v>
      </c>
      <c r="K43" s="99"/>
      <c r="L43" s="89"/>
      <c r="M43" s="90"/>
    </row>
    <row r="44" spans="1:13" ht="24" customHeight="1">
      <c r="A44" s="131"/>
      <c r="B44" s="84" t="s">
        <v>35</v>
      </c>
      <c r="C44" s="94" t="s">
        <v>218</v>
      </c>
      <c r="D44" s="69">
        <v>16</v>
      </c>
      <c r="E44" s="87">
        <f t="shared" si="3"/>
        <v>333400</v>
      </c>
      <c r="F44" s="85">
        <v>370000</v>
      </c>
      <c r="G44" s="86">
        <f t="shared" si="6"/>
        <v>0.13145539906103287</v>
      </c>
      <c r="H44" s="88">
        <v>426000</v>
      </c>
      <c r="I44" s="86">
        <f t="shared" si="7"/>
        <v>0.30049261083743839</v>
      </c>
      <c r="J44" s="85">
        <v>609000</v>
      </c>
      <c r="K44" s="99"/>
      <c r="L44" s="89"/>
      <c r="M44" s="90"/>
    </row>
    <row r="45" spans="1:13" ht="24" customHeight="1">
      <c r="A45" s="131"/>
      <c r="B45" s="84" t="s">
        <v>34</v>
      </c>
      <c r="C45" s="94" t="s">
        <v>219</v>
      </c>
      <c r="D45" s="69">
        <v>16</v>
      </c>
      <c r="E45" s="87">
        <f t="shared" si="3"/>
        <v>333400</v>
      </c>
      <c r="F45" s="85">
        <v>370000</v>
      </c>
      <c r="G45" s="86">
        <f t="shared" si="6"/>
        <v>0.13145539906103287</v>
      </c>
      <c r="H45" s="88">
        <v>426000</v>
      </c>
      <c r="I45" s="86">
        <f t="shared" si="7"/>
        <v>0.30049261083743839</v>
      </c>
      <c r="J45" s="85">
        <v>609000</v>
      </c>
      <c r="K45" s="99"/>
      <c r="L45" s="89"/>
      <c r="M45" s="90"/>
    </row>
    <row r="46" spans="1:13" ht="24" customHeight="1">
      <c r="A46" s="131"/>
      <c r="B46" s="125" t="s">
        <v>33</v>
      </c>
      <c r="C46" s="126" t="s">
        <v>220</v>
      </c>
      <c r="D46" s="127">
        <v>16</v>
      </c>
      <c r="E46" s="122">
        <f t="shared" si="3"/>
        <v>258600</v>
      </c>
      <c r="F46" s="121">
        <v>287000</v>
      </c>
      <c r="G46" s="128">
        <f t="shared" si="6"/>
        <v>0.13030303030303025</v>
      </c>
      <c r="H46" s="123">
        <v>330000</v>
      </c>
      <c r="I46" s="128">
        <f t="shared" si="7"/>
        <v>0.29637526652452029</v>
      </c>
      <c r="J46" s="121">
        <v>469000</v>
      </c>
      <c r="K46" s="124" t="s">
        <v>268</v>
      </c>
      <c r="L46" s="89"/>
      <c r="M46" s="90"/>
    </row>
    <row r="47" spans="1:13" ht="24" customHeight="1">
      <c r="A47" s="131"/>
      <c r="B47" s="125" t="s">
        <v>32</v>
      </c>
      <c r="C47" s="126" t="s">
        <v>221</v>
      </c>
      <c r="D47" s="127">
        <v>16</v>
      </c>
      <c r="E47" s="122">
        <f t="shared" si="3"/>
        <v>258600</v>
      </c>
      <c r="F47" s="121">
        <v>287000</v>
      </c>
      <c r="G47" s="128">
        <f t="shared" si="6"/>
        <v>0.13030303030303025</v>
      </c>
      <c r="H47" s="123">
        <v>330000</v>
      </c>
      <c r="I47" s="128">
        <f t="shared" si="7"/>
        <v>0.29637526652452029</v>
      </c>
      <c r="J47" s="121">
        <v>469000</v>
      </c>
      <c r="K47" s="124" t="s">
        <v>268</v>
      </c>
      <c r="L47" s="89"/>
      <c r="M47" s="90"/>
    </row>
    <row r="48" spans="1:13" ht="24" customHeight="1">
      <c r="A48" s="131"/>
      <c r="B48" s="125" t="s">
        <v>31</v>
      </c>
      <c r="C48" s="126" t="s">
        <v>222</v>
      </c>
      <c r="D48" s="127">
        <v>16</v>
      </c>
      <c r="E48" s="122">
        <f t="shared" si="3"/>
        <v>278400</v>
      </c>
      <c r="F48" s="121">
        <v>309000</v>
      </c>
      <c r="G48" s="128">
        <f t="shared" si="6"/>
        <v>0.12957746478873244</v>
      </c>
      <c r="H48" s="123">
        <v>355000</v>
      </c>
      <c r="I48" s="128">
        <f t="shared" si="7"/>
        <v>0.30255402750491156</v>
      </c>
      <c r="J48" s="121">
        <v>509000</v>
      </c>
      <c r="K48" s="124" t="s">
        <v>268</v>
      </c>
      <c r="L48" s="89"/>
      <c r="M48" s="90"/>
    </row>
    <row r="49" spans="1:13" ht="24" customHeight="1">
      <c r="A49" s="131"/>
      <c r="B49" s="34" t="s">
        <v>141</v>
      </c>
      <c r="C49" s="34"/>
      <c r="D49" s="34"/>
      <c r="E49" s="34"/>
      <c r="F49" s="34"/>
      <c r="G49" s="34"/>
      <c r="H49" s="34"/>
      <c r="I49" s="34"/>
      <c r="J49" s="34"/>
      <c r="K49" s="34"/>
      <c r="L49" s="57"/>
      <c r="M49" s="57"/>
    </row>
    <row r="50" spans="1:13" ht="24" customHeight="1">
      <c r="A50" s="131"/>
      <c r="B50" s="84" t="s">
        <v>30</v>
      </c>
      <c r="C50" s="94" t="s">
        <v>223</v>
      </c>
      <c r="D50" s="69">
        <v>12</v>
      </c>
      <c r="E50" s="87">
        <f t="shared" si="3"/>
        <v>702800</v>
      </c>
      <c r="F50" s="85">
        <v>780000</v>
      </c>
      <c r="G50" s="8">
        <f t="shared" ref="G50:G66" si="8">1-F50/H50</f>
        <v>0.10344827586206895</v>
      </c>
      <c r="H50" s="85">
        <v>870000</v>
      </c>
      <c r="I50" s="8">
        <f t="shared" ref="I50:I66" si="9">1-H50/J50</f>
        <v>0.30344275420336264</v>
      </c>
      <c r="J50" s="85">
        <v>1249000</v>
      </c>
      <c r="K50" s="37"/>
      <c r="L50" s="60"/>
      <c r="M50" s="77"/>
    </row>
    <row r="51" spans="1:13" ht="24" customHeight="1">
      <c r="A51" s="131"/>
      <c r="B51" s="84" t="s">
        <v>29</v>
      </c>
      <c r="C51" s="94" t="s">
        <v>224</v>
      </c>
      <c r="D51" s="69">
        <v>12</v>
      </c>
      <c r="E51" s="87">
        <f t="shared" si="3"/>
        <v>702800</v>
      </c>
      <c r="F51" s="85">
        <v>780000</v>
      </c>
      <c r="G51" s="8">
        <f t="shared" si="8"/>
        <v>0.10344827586206895</v>
      </c>
      <c r="H51" s="85">
        <v>870000</v>
      </c>
      <c r="I51" s="8">
        <f t="shared" si="9"/>
        <v>0.30344275420336264</v>
      </c>
      <c r="J51" s="85">
        <v>1249000</v>
      </c>
      <c r="K51" s="37"/>
      <c r="L51" s="60"/>
      <c r="M51" s="77"/>
    </row>
    <row r="52" spans="1:13" ht="24" customHeight="1">
      <c r="A52" s="131"/>
      <c r="B52" s="84" t="s">
        <v>28</v>
      </c>
      <c r="C52" s="94" t="s">
        <v>225</v>
      </c>
      <c r="D52" s="69">
        <v>12</v>
      </c>
      <c r="E52" s="87">
        <f t="shared" si="3"/>
        <v>608200</v>
      </c>
      <c r="F52" s="85">
        <v>675000</v>
      </c>
      <c r="G52" s="8">
        <f t="shared" si="8"/>
        <v>9.9999999999999978E-2</v>
      </c>
      <c r="H52" s="85">
        <v>750000</v>
      </c>
      <c r="I52" s="8">
        <f t="shared" si="9"/>
        <v>0.30491195551436512</v>
      </c>
      <c r="J52" s="85">
        <v>1079000</v>
      </c>
      <c r="K52" s="37"/>
      <c r="L52" s="60"/>
      <c r="M52" s="77"/>
    </row>
    <row r="53" spans="1:13" ht="24" customHeight="1">
      <c r="A53" s="131"/>
      <c r="B53" s="84" t="s">
        <v>27</v>
      </c>
      <c r="C53" s="94" t="s">
        <v>226</v>
      </c>
      <c r="D53" s="69">
        <v>16</v>
      </c>
      <c r="E53" s="87">
        <f t="shared" si="3"/>
        <v>608200</v>
      </c>
      <c r="F53" s="85">
        <v>675000</v>
      </c>
      <c r="G53" s="8">
        <f t="shared" si="8"/>
        <v>9.9999999999999978E-2</v>
      </c>
      <c r="H53" s="85">
        <v>750000</v>
      </c>
      <c r="I53" s="8">
        <f t="shared" si="9"/>
        <v>0.30491195551436512</v>
      </c>
      <c r="J53" s="85">
        <v>1079000</v>
      </c>
      <c r="K53" s="37"/>
      <c r="L53" s="60"/>
      <c r="M53" s="77"/>
    </row>
    <row r="54" spans="1:13" ht="24" customHeight="1">
      <c r="A54" s="131"/>
      <c r="B54" s="84" t="s">
        <v>26</v>
      </c>
      <c r="C54" s="94" t="s">
        <v>227</v>
      </c>
      <c r="D54" s="69">
        <v>12</v>
      </c>
      <c r="E54" s="87">
        <f t="shared" si="3"/>
        <v>486500</v>
      </c>
      <c r="F54" s="85">
        <v>540000</v>
      </c>
      <c r="G54" s="8">
        <f t="shared" si="8"/>
        <v>9.9999999999999978E-2</v>
      </c>
      <c r="H54" s="85">
        <v>600000</v>
      </c>
      <c r="I54" s="8">
        <f t="shared" si="9"/>
        <v>0.30151338766006985</v>
      </c>
      <c r="J54" s="85">
        <v>859000</v>
      </c>
      <c r="K54" s="37"/>
      <c r="L54" s="60"/>
      <c r="M54" s="77"/>
    </row>
    <row r="55" spans="1:13" ht="24" customHeight="1">
      <c r="A55" s="131"/>
      <c r="B55" s="84" t="s">
        <v>25</v>
      </c>
      <c r="C55" s="94" t="s">
        <v>228</v>
      </c>
      <c r="D55" s="69">
        <v>12</v>
      </c>
      <c r="E55" s="87">
        <f t="shared" si="3"/>
        <v>486500</v>
      </c>
      <c r="F55" s="85">
        <v>540000</v>
      </c>
      <c r="G55" s="8">
        <f t="shared" si="8"/>
        <v>9.9999999999999978E-2</v>
      </c>
      <c r="H55" s="85">
        <v>600000</v>
      </c>
      <c r="I55" s="8">
        <f t="shared" si="9"/>
        <v>0.30151338766006985</v>
      </c>
      <c r="J55" s="85">
        <v>859000</v>
      </c>
      <c r="K55" s="37"/>
      <c r="L55" s="60"/>
      <c r="M55" s="77"/>
    </row>
    <row r="56" spans="1:13" ht="24" customHeight="1">
      <c r="A56" s="131"/>
      <c r="B56" s="84" t="s">
        <v>24</v>
      </c>
      <c r="C56" s="94" t="s">
        <v>229</v>
      </c>
      <c r="D56" s="69">
        <v>12</v>
      </c>
      <c r="E56" s="87">
        <f t="shared" si="3"/>
        <v>527100</v>
      </c>
      <c r="F56" s="85">
        <v>585000</v>
      </c>
      <c r="G56" s="8">
        <f t="shared" si="8"/>
        <v>9.9999999999999978E-2</v>
      </c>
      <c r="H56" s="85">
        <v>650000</v>
      </c>
      <c r="I56" s="8">
        <f t="shared" si="9"/>
        <v>0.30032292787944026</v>
      </c>
      <c r="J56" s="85">
        <v>929000</v>
      </c>
      <c r="K56" s="37"/>
      <c r="L56" s="60"/>
      <c r="M56" s="77"/>
    </row>
    <row r="57" spans="1:13" ht="24" customHeight="1">
      <c r="A57" s="131"/>
      <c r="B57" s="84" t="s">
        <v>23</v>
      </c>
      <c r="C57" s="94" t="s">
        <v>230</v>
      </c>
      <c r="D57" s="69">
        <v>12</v>
      </c>
      <c r="E57" s="87">
        <f t="shared" si="3"/>
        <v>527100</v>
      </c>
      <c r="F57" s="85">
        <v>585000</v>
      </c>
      <c r="G57" s="8">
        <f t="shared" si="8"/>
        <v>9.9999999999999978E-2</v>
      </c>
      <c r="H57" s="85">
        <v>650000</v>
      </c>
      <c r="I57" s="8">
        <f t="shared" si="9"/>
        <v>0.30032292787944026</v>
      </c>
      <c r="J57" s="85">
        <v>929000</v>
      </c>
      <c r="K57" s="37"/>
      <c r="L57" s="60"/>
      <c r="M57" s="77"/>
    </row>
    <row r="58" spans="1:13" ht="24" customHeight="1">
      <c r="A58" s="131"/>
      <c r="B58" s="84" t="s">
        <v>22</v>
      </c>
      <c r="C58" s="94" t="s">
        <v>231</v>
      </c>
      <c r="D58" s="69">
        <v>12</v>
      </c>
      <c r="E58" s="87">
        <f t="shared" si="3"/>
        <v>446000</v>
      </c>
      <c r="F58" s="85">
        <v>495000</v>
      </c>
      <c r="G58" s="8">
        <f t="shared" si="8"/>
        <v>9.9999999999999978E-2</v>
      </c>
      <c r="H58" s="85">
        <v>550000</v>
      </c>
      <c r="I58" s="8">
        <f t="shared" si="9"/>
        <v>0.30291508238276299</v>
      </c>
      <c r="J58" s="85">
        <v>789000</v>
      </c>
      <c r="K58" s="37"/>
      <c r="L58" s="60"/>
      <c r="M58" s="77"/>
    </row>
    <row r="59" spans="1:13" ht="24" customHeight="1">
      <c r="A59" s="131"/>
      <c r="B59" s="84" t="s">
        <v>21</v>
      </c>
      <c r="C59" s="94" t="s">
        <v>232</v>
      </c>
      <c r="D59" s="69">
        <v>12</v>
      </c>
      <c r="E59" s="87">
        <f t="shared" si="3"/>
        <v>446000</v>
      </c>
      <c r="F59" s="85">
        <v>495000</v>
      </c>
      <c r="G59" s="8">
        <f t="shared" si="8"/>
        <v>9.9999999999999978E-2</v>
      </c>
      <c r="H59" s="85">
        <v>550000</v>
      </c>
      <c r="I59" s="8">
        <f t="shared" si="9"/>
        <v>0.30291508238276299</v>
      </c>
      <c r="J59" s="85">
        <v>789000</v>
      </c>
      <c r="K59" s="37"/>
      <c r="L59" s="60"/>
      <c r="M59" s="77"/>
    </row>
    <row r="60" spans="1:13" ht="24" customHeight="1">
      <c r="A60" s="131"/>
      <c r="B60" s="84" t="s">
        <v>20</v>
      </c>
      <c r="C60" s="94" t="s">
        <v>233</v>
      </c>
      <c r="D60" s="69">
        <v>24</v>
      </c>
      <c r="E60" s="87">
        <f t="shared" si="3"/>
        <v>522600</v>
      </c>
      <c r="F60" s="85">
        <v>580000</v>
      </c>
      <c r="G60" s="8">
        <f t="shared" si="8"/>
        <v>0.10077519379844957</v>
      </c>
      <c r="H60" s="85">
        <v>645000</v>
      </c>
      <c r="I60" s="8">
        <f t="shared" si="9"/>
        <v>0.3057050592034446</v>
      </c>
      <c r="J60" s="85">
        <v>929000</v>
      </c>
      <c r="K60" s="37"/>
      <c r="L60" s="60"/>
      <c r="M60" s="77"/>
    </row>
    <row r="61" spans="1:13" ht="24" customHeight="1">
      <c r="A61" s="131"/>
      <c r="B61" s="84" t="s">
        <v>19</v>
      </c>
      <c r="C61" s="94" t="s">
        <v>234</v>
      </c>
      <c r="D61" s="69">
        <v>12</v>
      </c>
      <c r="E61" s="87">
        <f t="shared" si="3"/>
        <v>396400</v>
      </c>
      <c r="F61" s="85">
        <v>440000</v>
      </c>
      <c r="G61" s="8">
        <f t="shared" si="8"/>
        <v>0.10204081632653061</v>
      </c>
      <c r="H61" s="85">
        <v>490000</v>
      </c>
      <c r="I61" s="8">
        <f t="shared" si="9"/>
        <v>0.29899856938483549</v>
      </c>
      <c r="J61" s="85">
        <v>699000</v>
      </c>
      <c r="K61" s="37"/>
      <c r="L61" s="60"/>
      <c r="M61" s="77"/>
    </row>
    <row r="62" spans="1:13" ht="24" customHeight="1">
      <c r="A62" s="131"/>
      <c r="B62" s="84" t="s">
        <v>18</v>
      </c>
      <c r="C62" s="94" t="s">
        <v>235</v>
      </c>
      <c r="D62" s="69">
        <v>12</v>
      </c>
      <c r="E62" s="87">
        <f t="shared" si="3"/>
        <v>396400</v>
      </c>
      <c r="F62" s="85">
        <v>440000</v>
      </c>
      <c r="G62" s="8">
        <f t="shared" si="8"/>
        <v>0.10204081632653061</v>
      </c>
      <c r="H62" s="85">
        <v>490000</v>
      </c>
      <c r="I62" s="8">
        <f t="shared" si="9"/>
        <v>0.29899856938483549</v>
      </c>
      <c r="J62" s="85">
        <v>699000</v>
      </c>
      <c r="K62" s="37"/>
      <c r="L62" s="60"/>
      <c r="M62" s="77"/>
    </row>
    <row r="63" spans="1:13" s="66" customFormat="1" ht="24" customHeight="1">
      <c r="A63" s="131"/>
      <c r="B63" s="78" t="s">
        <v>17</v>
      </c>
      <c r="C63" s="79" t="s">
        <v>16</v>
      </c>
      <c r="D63" s="80" t="s">
        <v>13</v>
      </c>
      <c r="E63" s="83">
        <f>CEILING(F63/1.11, 100)</f>
        <v>428000</v>
      </c>
      <c r="F63" s="81">
        <v>475000</v>
      </c>
      <c r="G63" s="82">
        <f t="shared" si="8"/>
        <v>0.10377358490566035</v>
      </c>
      <c r="H63" s="81">
        <v>530000</v>
      </c>
      <c r="I63" s="82">
        <f t="shared" si="9"/>
        <v>0.10169491525423724</v>
      </c>
      <c r="J63" s="81">
        <v>590000</v>
      </c>
      <c r="K63" s="106" t="s">
        <v>148</v>
      </c>
      <c r="L63" s="58"/>
      <c r="M63" s="72"/>
    </row>
    <row r="64" spans="1:13" ht="24" customHeight="1">
      <c r="A64" s="131"/>
      <c r="B64" s="78" t="s">
        <v>15</v>
      </c>
      <c r="C64" s="79" t="s">
        <v>14</v>
      </c>
      <c r="D64" s="80" t="s">
        <v>13</v>
      </c>
      <c r="E64" s="83">
        <f t="shared" si="3"/>
        <v>428000</v>
      </c>
      <c r="F64" s="81">
        <v>475000</v>
      </c>
      <c r="G64" s="82">
        <f t="shared" si="8"/>
        <v>0.10377358490566035</v>
      </c>
      <c r="H64" s="81">
        <v>530000</v>
      </c>
      <c r="I64" s="82">
        <f t="shared" si="9"/>
        <v>0.10169491525423724</v>
      </c>
      <c r="J64" s="81">
        <v>590000</v>
      </c>
      <c r="K64" s="106" t="s">
        <v>148</v>
      </c>
      <c r="L64" s="60"/>
      <c r="M64" s="77"/>
    </row>
    <row r="65" spans="1:13" ht="24" customHeight="1">
      <c r="A65" s="131"/>
      <c r="B65" s="78" t="s">
        <v>12</v>
      </c>
      <c r="C65" s="79" t="s">
        <v>11</v>
      </c>
      <c r="D65" s="80" t="s">
        <v>8</v>
      </c>
      <c r="E65" s="83">
        <f t="shared" si="3"/>
        <v>441500</v>
      </c>
      <c r="F65" s="81">
        <v>490000</v>
      </c>
      <c r="G65" s="82">
        <f t="shared" si="8"/>
        <v>0.1009174311926605</v>
      </c>
      <c r="H65" s="81">
        <v>545000</v>
      </c>
      <c r="I65" s="82">
        <f t="shared" si="9"/>
        <v>0.10655737704918034</v>
      </c>
      <c r="J65" s="81">
        <v>610000</v>
      </c>
      <c r="K65" s="106" t="s">
        <v>148</v>
      </c>
      <c r="L65" s="60"/>
      <c r="M65" s="77"/>
    </row>
    <row r="66" spans="1:13" ht="24" customHeight="1">
      <c r="A66" s="131"/>
      <c r="B66" s="78" t="s">
        <v>10</v>
      </c>
      <c r="C66" s="79" t="s">
        <v>9</v>
      </c>
      <c r="D66" s="80" t="s">
        <v>8</v>
      </c>
      <c r="E66" s="83">
        <f t="shared" si="3"/>
        <v>441500</v>
      </c>
      <c r="F66" s="81">
        <v>490000</v>
      </c>
      <c r="G66" s="82">
        <f t="shared" si="8"/>
        <v>0.1009174311926605</v>
      </c>
      <c r="H66" s="81">
        <v>545000</v>
      </c>
      <c r="I66" s="82">
        <f t="shared" si="9"/>
        <v>0.10655737704918034</v>
      </c>
      <c r="J66" s="81">
        <v>610000</v>
      </c>
      <c r="K66" s="106" t="s">
        <v>148</v>
      </c>
      <c r="L66" s="60"/>
      <c r="M66" s="77"/>
    </row>
    <row r="67" spans="1:13" ht="24" customHeight="1">
      <c r="A67" s="131"/>
      <c r="B67" s="65" t="s">
        <v>144</v>
      </c>
      <c r="C67" s="65"/>
      <c r="D67" s="65"/>
      <c r="E67" s="65"/>
      <c r="F67" s="65"/>
      <c r="G67" s="65"/>
      <c r="H67" s="65"/>
      <c r="I67" s="65"/>
      <c r="J67" s="65"/>
      <c r="K67" s="65"/>
      <c r="L67" s="65"/>
      <c r="M67" s="74"/>
    </row>
    <row r="68" spans="1:13" ht="24" customHeight="1">
      <c r="A68" s="131"/>
      <c r="B68" s="34" t="s">
        <v>137</v>
      </c>
      <c r="C68" s="34"/>
      <c r="D68" s="34"/>
      <c r="E68" s="34"/>
      <c r="F68" s="34"/>
      <c r="G68" s="34"/>
      <c r="H68" s="34"/>
      <c r="I68" s="34"/>
      <c r="J68" s="34"/>
      <c r="K68" s="34"/>
      <c r="L68" s="57"/>
      <c r="M68" s="57"/>
    </row>
    <row r="69" spans="1:13" s="44" customFormat="1" ht="24" customHeight="1">
      <c r="A69" s="131"/>
      <c r="B69" s="42" t="s">
        <v>119</v>
      </c>
      <c r="C69" s="107" t="s">
        <v>236</v>
      </c>
      <c r="D69" s="69">
        <v>2</v>
      </c>
      <c r="E69" s="40" t="e">
        <f>ROUND(#REF!/0.94,-3)</f>
        <v>#REF!</v>
      </c>
      <c r="F69" s="40" t="e">
        <f>ROUND(E69*1.11,-3)</f>
        <v>#REF!</v>
      </c>
      <c r="G69" s="7">
        <v>0.13</v>
      </c>
      <c r="H69" s="51" t="e">
        <f>ROUND(F69/(1-G69),-3)</f>
        <v>#REF!</v>
      </c>
      <c r="I69" s="7">
        <v>0.3</v>
      </c>
      <c r="J69" s="51" t="e">
        <f>ROUND(H69/(1-I69),-3)</f>
        <v>#REF!</v>
      </c>
      <c r="K69" s="108" t="s">
        <v>150</v>
      </c>
      <c r="L69" s="41" t="e">
        <f>1-#REF!/H69</f>
        <v>#REF!</v>
      </c>
      <c r="M69" s="73" t="e">
        <f>1-F69/J69</f>
        <v>#REF!</v>
      </c>
    </row>
    <row r="70" spans="1:13" ht="24" customHeight="1">
      <c r="A70" s="131"/>
      <c r="B70" s="84" t="s">
        <v>7</v>
      </c>
      <c r="C70" s="94" t="s">
        <v>237</v>
      </c>
      <c r="D70" s="69">
        <v>2</v>
      </c>
      <c r="E70" s="52">
        <f t="shared" ref="E70:E78" si="10">CEILING(F70/1.11, 100)</f>
        <v>3702800</v>
      </c>
      <c r="F70" s="36">
        <v>4110000</v>
      </c>
      <c r="G70" s="8">
        <f t="shared" ref="G70:G78" si="11">1-F70/H70</f>
        <v>0.10652173913043483</v>
      </c>
      <c r="H70" s="36">
        <v>4600000</v>
      </c>
      <c r="I70" s="8">
        <f t="shared" ref="I70:I78" si="12">1-H70/J70</f>
        <v>0.30186674760965249</v>
      </c>
      <c r="J70" s="36">
        <v>6589000</v>
      </c>
      <c r="K70" s="37"/>
      <c r="L70" s="60"/>
      <c r="M70" s="77"/>
    </row>
    <row r="71" spans="1:13" ht="24" customHeight="1">
      <c r="A71" s="131"/>
      <c r="B71" s="84" t="s">
        <v>6</v>
      </c>
      <c r="C71" s="94" t="s">
        <v>238</v>
      </c>
      <c r="D71" s="69">
        <v>3</v>
      </c>
      <c r="E71" s="52">
        <f t="shared" si="10"/>
        <v>1585600</v>
      </c>
      <c r="F71" s="36">
        <v>1760000</v>
      </c>
      <c r="G71" s="8">
        <f t="shared" si="11"/>
        <v>0.10204081632653061</v>
      </c>
      <c r="H71" s="36">
        <v>1960000</v>
      </c>
      <c r="I71" s="8">
        <f t="shared" si="12"/>
        <v>0.29723915381857291</v>
      </c>
      <c r="J71" s="36">
        <v>2789000</v>
      </c>
      <c r="K71" s="99"/>
      <c r="L71" s="60"/>
      <c r="M71" s="77"/>
    </row>
    <row r="72" spans="1:13" ht="24" customHeight="1">
      <c r="A72" s="131"/>
      <c r="B72" s="84" t="s">
        <v>5</v>
      </c>
      <c r="C72" s="94" t="s">
        <v>239</v>
      </c>
      <c r="D72" s="69">
        <v>10</v>
      </c>
      <c r="E72" s="52">
        <f t="shared" si="10"/>
        <v>991000</v>
      </c>
      <c r="F72" s="36">
        <v>1100000</v>
      </c>
      <c r="G72" s="8">
        <f t="shared" si="11"/>
        <v>0.10204081632653061</v>
      </c>
      <c r="H72" s="36">
        <v>1225000</v>
      </c>
      <c r="I72" s="8">
        <f t="shared" si="12"/>
        <v>0.30358158044343375</v>
      </c>
      <c r="J72" s="36">
        <v>1759000</v>
      </c>
      <c r="K72" s="99"/>
      <c r="L72" s="60"/>
      <c r="M72" s="77"/>
    </row>
    <row r="73" spans="1:13" ht="24" customHeight="1">
      <c r="A73" s="131"/>
      <c r="B73" s="84" t="s">
        <v>4</v>
      </c>
      <c r="C73" s="94" t="s">
        <v>240</v>
      </c>
      <c r="D73" s="69">
        <v>10</v>
      </c>
      <c r="E73" s="52">
        <f t="shared" si="10"/>
        <v>770300</v>
      </c>
      <c r="F73" s="36">
        <v>855000</v>
      </c>
      <c r="G73" s="8">
        <f t="shared" si="11"/>
        <v>9.9999999999999978E-2</v>
      </c>
      <c r="H73" s="36">
        <v>950000</v>
      </c>
      <c r="I73" s="8">
        <f t="shared" si="12"/>
        <v>0.30095658572479767</v>
      </c>
      <c r="J73" s="36">
        <v>1359000</v>
      </c>
      <c r="K73" s="99"/>
      <c r="L73" s="60"/>
      <c r="M73" s="77"/>
    </row>
    <row r="74" spans="1:13" ht="24" customHeight="1">
      <c r="A74" s="131"/>
      <c r="B74" s="84" t="s">
        <v>3</v>
      </c>
      <c r="C74" s="94" t="s">
        <v>241</v>
      </c>
      <c r="D74" s="69">
        <v>3</v>
      </c>
      <c r="E74" s="52">
        <f t="shared" si="10"/>
        <v>2837900</v>
      </c>
      <c r="F74" s="36">
        <v>3150000</v>
      </c>
      <c r="G74" s="8">
        <f t="shared" si="11"/>
        <v>9.9999999999999978E-2</v>
      </c>
      <c r="H74" s="36">
        <v>3500000</v>
      </c>
      <c r="I74" s="8">
        <f t="shared" si="12"/>
        <v>0.29845660452996592</v>
      </c>
      <c r="J74" s="36">
        <v>4989000</v>
      </c>
      <c r="K74" s="99"/>
      <c r="L74" s="60"/>
      <c r="M74" s="77"/>
    </row>
    <row r="75" spans="1:13" ht="24" customHeight="1">
      <c r="A75" s="131"/>
      <c r="B75" s="84" t="s">
        <v>2</v>
      </c>
      <c r="C75" s="94" t="s">
        <v>242</v>
      </c>
      <c r="D75" s="69">
        <v>3</v>
      </c>
      <c r="E75" s="52">
        <f t="shared" si="10"/>
        <v>2468500</v>
      </c>
      <c r="F75" s="36">
        <v>2740000</v>
      </c>
      <c r="G75" s="8">
        <f t="shared" si="11"/>
        <v>0.10749185667752448</v>
      </c>
      <c r="H75" s="36">
        <v>3070000</v>
      </c>
      <c r="I75" s="8">
        <f t="shared" si="12"/>
        <v>0.30052403736614264</v>
      </c>
      <c r="J75" s="36">
        <v>4389000</v>
      </c>
      <c r="K75" s="99"/>
      <c r="L75" s="60"/>
      <c r="M75" s="77"/>
    </row>
    <row r="76" spans="1:13" ht="24" customHeight="1">
      <c r="A76" s="131"/>
      <c r="B76" s="84" t="s">
        <v>1</v>
      </c>
      <c r="C76" s="94" t="s">
        <v>243</v>
      </c>
      <c r="D76" s="69">
        <v>8</v>
      </c>
      <c r="E76" s="52">
        <f t="shared" si="10"/>
        <v>1594600</v>
      </c>
      <c r="F76" s="36">
        <v>1770000</v>
      </c>
      <c r="G76" s="8">
        <f t="shared" si="11"/>
        <v>0.10606060606060608</v>
      </c>
      <c r="H76" s="36">
        <v>1980000</v>
      </c>
      <c r="I76" s="8">
        <f t="shared" si="12"/>
        <v>0.30010604453870626</v>
      </c>
      <c r="J76" s="36">
        <v>2829000</v>
      </c>
      <c r="K76" s="99"/>
      <c r="L76" s="60"/>
      <c r="M76" s="77"/>
    </row>
    <row r="77" spans="1:13" ht="24" customHeight="1">
      <c r="A77" s="131"/>
      <c r="B77" s="84" t="s">
        <v>120</v>
      </c>
      <c r="C77" s="94" t="s">
        <v>244</v>
      </c>
      <c r="D77" s="69">
        <v>10</v>
      </c>
      <c r="E77" s="52">
        <f t="shared" si="10"/>
        <v>851400</v>
      </c>
      <c r="F77" s="36">
        <v>945000</v>
      </c>
      <c r="G77" s="8">
        <f t="shared" si="11"/>
        <v>9.9999999999999978E-2</v>
      </c>
      <c r="H77" s="36">
        <v>1050000</v>
      </c>
      <c r="I77" s="8">
        <f t="shared" si="12"/>
        <v>0.29953302201467646</v>
      </c>
      <c r="J77" s="36">
        <v>1499000</v>
      </c>
      <c r="K77" s="99"/>
      <c r="L77" s="60"/>
      <c r="M77" s="77"/>
    </row>
    <row r="78" spans="1:13" ht="24" customHeight="1">
      <c r="A78" s="131"/>
      <c r="B78" s="84" t="s">
        <v>0</v>
      </c>
      <c r="C78" s="94" t="s">
        <v>244</v>
      </c>
      <c r="D78" s="69">
        <v>10</v>
      </c>
      <c r="E78" s="52">
        <f t="shared" si="10"/>
        <v>891900</v>
      </c>
      <c r="F78" s="36">
        <v>990000</v>
      </c>
      <c r="G78" s="8">
        <f t="shared" si="11"/>
        <v>9.9999999999999978E-2</v>
      </c>
      <c r="H78" s="36">
        <v>1100000</v>
      </c>
      <c r="I78" s="8">
        <f t="shared" si="12"/>
        <v>0.30335655478150725</v>
      </c>
      <c r="J78" s="36">
        <v>1579000</v>
      </c>
      <c r="K78" s="99"/>
      <c r="L78" s="60"/>
      <c r="M78" s="77"/>
    </row>
    <row r="79" spans="1:13" ht="24" customHeight="1">
      <c r="A79" s="131"/>
      <c r="B79" s="65" t="s">
        <v>129</v>
      </c>
      <c r="C79" s="65"/>
      <c r="D79" s="65"/>
      <c r="E79" s="65"/>
      <c r="F79" s="65"/>
      <c r="G79" s="65"/>
      <c r="H79" s="65"/>
      <c r="I79" s="65"/>
      <c r="J79" s="65"/>
      <c r="K79" s="65"/>
      <c r="L79" s="65"/>
      <c r="M79" s="74"/>
    </row>
    <row r="80" spans="1:13" ht="24" customHeight="1">
      <c r="A80" s="131"/>
      <c r="B80" s="34" t="s">
        <v>129</v>
      </c>
      <c r="C80" s="34"/>
      <c r="D80" s="34"/>
      <c r="E80" s="34"/>
      <c r="F80" s="34"/>
      <c r="G80" s="34"/>
      <c r="H80" s="34"/>
      <c r="I80" s="34"/>
      <c r="J80" s="34"/>
      <c r="K80" s="34"/>
      <c r="L80" s="34"/>
      <c r="M80" s="75"/>
    </row>
    <row r="81" spans="1:13" s="9" customFormat="1" ht="24" customHeight="1">
      <c r="A81" s="131"/>
      <c r="B81" s="84" t="s">
        <v>149</v>
      </c>
      <c r="C81" s="94" t="s">
        <v>245</v>
      </c>
      <c r="D81" s="69">
        <v>1</v>
      </c>
      <c r="E81" s="52">
        <v>5721000</v>
      </c>
      <c r="F81" s="36">
        <v>6350000</v>
      </c>
      <c r="G81" s="8">
        <f>1-F81/H81</f>
        <v>0.10056657223796039</v>
      </c>
      <c r="H81" s="36">
        <v>7060000</v>
      </c>
      <c r="I81" s="8">
        <f>1-H81/J81</f>
        <v>0.30092088325576793</v>
      </c>
      <c r="J81" s="36">
        <v>10099000</v>
      </c>
      <c r="K81" s="108" t="s">
        <v>147</v>
      </c>
      <c r="L81" s="60"/>
      <c r="M81" s="77"/>
    </row>
    <row r="82" spans="1:13" s="9" customFormat="1" ht="24" customHeight="1">
      <c r="A82" s="131"/>
      <c r="B82" s="42" t="s">
        <v>113</v>
      </c>
      <c r="C82" s="107" t="s">
        <v>246</v>
      </c>
      <c r="D82" s="69">
        <v>1</v>
      </c>
      <c r="E82" s="40" t="e">
        <f>ROUND(#REF!/0.94,-3)</f>
        <v>#REF!</v>
      </c>
      <c r="F82" s="40" t="e">
        <f>ROUND(E82*1.11,-3)</f>
        <v>#REF!</v>
      </c>
      <c r="G82" s="7">
        <v>0.13</v>
      </c>
      <c r="H82" s="51" t="e">
        <f>ROUND(F82/(1-G82),-3)</f>
        <v>#REF!</v>
      </c>
      <c r="I82" s="7">
        <v>0.3</v>
      </c>
      <c r="J82" s="51" t="e">
        <f>ROUND(H82/(1-I82),-3)</f>
        <v>#REF!</v>
      </c>
      <c r="K82" s="108" t="s">
        <v>147</v>
      </c>
      <c r="L82" s="41" t="e">
        <f>1-#REF!/H82</f>
        <v>#REF!</v>
      </c>
      <c r="M82" s="73" t="e">
        <f>1-F82/J82</f>
        <v>#REF!</v>
      </c>
    </row>
    <row r="83" spans="1:13" s="9" customFormat="1" ht="24" customHeight="1">
      <c r="A83" s="131"/>
      <c r="B83" s="42" t="s">
        <v>114</v>
      </c>
      <c r="C83" s="107" t="s">
        <v>247</v>
      </c>
      <c r="D83" s="69">
        <v>1</v>
      </c>
      <c r="E83" s="40" t="e">
        <f>ROUND(#REF!/0.94,-3)</f>
        <v>#REF!</v>
      </c>
      <c r="F83" s="40" t="e">
        <f>ROUND(E83*1.11,-3)</f>
        <v>#REF!</v>
      </c>
      <c r="G83" s="7">
        <v>0.13</v>
      </c>
      <c r="H83" s="51" t="e">
        <f>ROUND(F83/(1-G83),-3)</f>
        <v>#REF!</v>
      </c>
      <c r="I83" s="7">
        <v>0.3</v>
      </c>
      <c r="J83" s="51" t="e">
        <f>ROUND(H83/(1-I83),-3)</f>
        <v>#REF!</v>
      </c>
      <c r="K83" s="108" t="s">
        <v>147</v>
      </c>
      <c r="L83" s="41" t="e">
        <f>1-#REF!/H83</f>
        <v>#REF!</v>
      </c>
      <c r="M83" s="73" t="e">
        <f>1-F83/J83</f>
        <v>#REF!</v>
      </c>
    </row>
    <row r="84" spans="1:13" s="43" customFormat="1" ht="24" customHeight="1">
      <c r="A84" s="131"/>
      <c r="B84" s="34" t="s">
        <v>130</v>
      </c>
      <c r="C84" s="34"/>
      <c r="D84" s="34"/>
      <c r="E84" s="34"/>
      <c r="F84" s="34"/>
      <c r="G84" s="34"/>
      <c r="H84" s="34"/>
      <c r="I84" s="34"/>
      <c r="J84" s="34"/>
      <c r="K84" s="34"/>
      <c r="L84" s="34"/>
      <c r="M84" s="75"/>
    </row>
    <row r="85" spans="1:13" s="9" customFormat="1" ht="24" customHeight="1">
      <c r="A85" s="131"/>
      <c r="B85" s="68" t="s">
        <v>115</v>
      </c>
      <c r="C85" s="107" t="s">
        <v>248</v>
      </c>
      <c r="D85" s="69">
        <v>1</v>
      </c>
      <c r="E85" s="40" t="e">
        <f>ROUND(#REF!/0.94,-3)</f>
        <v>#REF!</v>
      </c>
      <c r="F85" s="40" t="e">
        <f t="shared" ref="F85:F90" si="13">ROUND(E85*1.11,-3)</f>
        <v>#REF!</v>
      </c>
      <c r="G85" s="7">
        <v>0.13</v>
      </c>
      <c r="H85" s="51" t="e">
        <f t="shared" ref="H85:H90" si="14">ROUND(F85/(1-G85),-3)</f>
        <v>#REF!</v>
      </c>
      <c r="I85" s="7">
        <v>0.3</v>
      </c>
      <c r="J85" s="51" t="e">
        <f t="shared" ref="J85:J90" si="15">ROUND(H85/(1-I85),-3)</f>
        <v>#REF!</v>
      </c>
      <c r="K85" s="108" t="s">
        <v>147</v>
      </c>
      <c r="L85" s="41" t="e">
        <f>1-#REF!/H85</f>
        <v>#REF!</v>
      </c>
      <c r="M85" s="73" t="e">
        <f t="shared" ref="M85:M90" si="16">1-F85/J85</f>
        <v>#REF!</v>
      </c>
    </row>
    <row r="86" spans="1:13" s="9" customFormat="1" ht="24" customHeight="1">
      <c r="A86" s="131"/>
      <c r="B86" s="68" t="s">
        <v>116</v>
      </c>
      <c r="C86" s="107" t="s">
        <v>249</v>
      </c>
      <c r="D86" s="69">
        <v>1</v>
      </c>
      <c r="E86" s="40" t="e">
        <f>ROUND(#REF!/0.94,-3)</f>
        <v>#REF!</v>
      </c>
      <c r="F86" s="40" t="e">
        <f t="shared" si="13"/>
        <v>#REF!</v>
      </c>
      <c r="G86" s="7">
        <v>0.13</v>
      </c>
      <c r="H86" s="51" t="e">
        <f t="shared" si="14"/>
        <v>#REF!</v>
      </c>
      <c r="I86" s="7">
        <v>0.3</v>
      </c>
      <c r="J86" s="51" t="e">
        <f t="shared" si="15"/>
        <v>#REF!</v>
      </c>
      <c r="K86" s="108" t="s">
        <v>147</v>
      </c>
      <c r="L86" s="41" t="e">
        <f>1-#REF!/H86</f>
        <v>#REF!</v>
      </c>
      <c r="M86" s="73" t="e">
        <f t="shared" si="16"/>
        <v>#REF!</v>
      </c>
    </row>
    <row r="87" spans="1:13" s="9" customFormat="1" ht="24" customHeight="1">
      <c r="A87" s="131"/>
      <c r="B87" s="68" t="s">
        <v>128</v>
      </c>
      <c r="C87" s="107" t="s">
        <v>250</v>
      </c>
      <c r="D87" s="69">
        <v>1</v>
      </c>
      <c r="E87" s="40" t="e">
        <f>ROUND(#REF!/0.94,-3)</f>
        <v>#REF!</v>
      </c>
      <c r="F87" s="40" t="e">
        <f t="shared" si="13"/>
        <v>#REF!</v>
      </c>
      <c r="G87" s="7">
        <v>0.13</v>
      </c>
      <c r="H87" s="51" t="e">
        <f t="shared" si="14"/>
        <v>#REF!</v>
      </c>
      <c r="I87" s="7">
        <v>0.3</v>
      </c>
      <c r="J87" s="51" t="e">
        <f t="shared" si="15"/>
        <v>#REF!</v>
      </c>
      <c r="K87" s="108" t="s">
        <v>147</v>
      </c>
      <c r="L87" s="41" t="e">
        <f>1-#REF!/H87</f>
        <v>#REF!</v>
      </c>
      <c r="M87" s="73" t="e">
        <f t="shared" si="16"/>
        <v>#REF!</v>
      </c>
    </row>
    <row r="88" spans="1:13" s="9" customFormat="1" ht="24" customHeight="1">
      <c r="A88" s="131"/>
      <c r="B88" s="68" t="s">
        <v>127</v>
      </c>
      <c r="C88" s="107" t="s">
        <v>251</v>
      </c>
      <c r="D88" s="69">
        <v>1</v>
      </c>
      <c r="E88" s="40" t="e">
        <f>ROUND(#REF!/0.94,-3)</f>
        <v>#REF!</v>
      </c>
      <c r="F88" s="40" t="e">
        <f t="shared" si="13"/>
        <v>#REF!</v>
      </c>
      <c r="G88" s="7">
        <v>0.13</v>
      </c>
      <c r="H88" s="51" t="e">
        <f t="shared" si="14"/>
        <v>#REF!</v>
      </c>
      <c r="I88" s="7">
        <v>0.3</v>
      </c>
      <c r="J88" s="51" t="e">
        <f t="shared" si="15"/>
        <v>#REF!</v>
      </c>
      <c r="K88" s="108" t="s">
        <v>147</v>
      </c>
      <c r="L88" s="41" t="e">
        <f>1-#REF!/H88</f>
        <v>#REF!</v>
      </c>
      <c r="M88" s="73" t="e">
        <f t="shared" si="16"/>
        <v>#REF!</v>
      </c>
    </row>
    <row r="89" spans="1:13" s="9" customFormat="1" ht="24" customHeight="1">
      <c r="A89" s="131"/>
      <c r="B89" s="68" t="s">
        <v>117</v>
      </c>
      <c r="C89" s="107" t="s">
        <v>252</v>
      </c>
      <c r="D89" s="69">
        <v>1</v>
      </c>
      <c r="E89" s="40" t="e">
        <f>ROUND(#REF!/0.94,-3)</f>
        <v>#REF!</v>
      </c>
      <c r="F89" s="40" t="e">
        <f t="shared" si="13"/>
        <v>#REF!</v>
      </c>
      <c r="G89" s="7">
        <v>0.13</v>
      </c>
      <c r="H89" s="51" t="e">
        <f t="shared" si="14"/>
        <v>#REF!</v>
      </c>
      <c r="I89" s="7">
        <v>0.3</v>
      </c>
      <c r="J89" s="51" t="e">
        <f t="shared" si="15"/>
        <v>#REF!</v>
      </c>
      <c r="K89" s="108" t="s">
        <v>147</v>
      </c>
      <c r="L89" s="41" t="e">
        <f>1-#REF!/H89</f>
        <v>#REF!</v>
      </c>
      <c r="M89" s="73" t="e">
        <f t="shared" si="16"/>
        <v>#REF!</v>
      </c>
    </row>
    <row r="90" spans="1:13" s="9" customFormat="1" ht="24" customHeight="1">
      <c r="A90" s="131"/>
      <c r="B90" s="68" t="s">
        <v>118</v>
      </c>
      <c r="C90" s="107" t="s">
        <v>253</v>
      </c>
      <c r="D90" s="69">
        <v>1</v>
      </c>
      <c r="E90" s="40" t="e">
        <f>ROUND(#REF!/0.94,-3)</f>
        <v>#REF!</v>
      </c>
      <c r="F90" s="40" t="e">
        <f t="shared" si="13"/>
        <v>#REF!</v>
      </c>
      <c r="G90" s="7">
        <v>0.13</v>
      </c>
      <c r="H90" s="51" t="e">
        <f t="shared" si="14"/>
        <v>#REF!</v>
      </c>
      <c r="I90" s="7">
        <v>0.3</v>
      </c>
      <c r="J90" s="51" t="e">
        <f t="shared" si="15"/>
        <v>#REF!</v>
      </c>
      <c r="K90" s="108" t="s">
        <v>147</v>
      </c>
      <c r="L90" s="41" t="e">
        <f>1-#REF!/H90</f>
        <v>#REF!</v>
      </c>
      <c r="M90" s="73" t="e">
        <f t="shared" si="16"/>
        <v>#REF!</v>
      </c>
    </row>
    <row r="91" spans="1:13" ht="24" customHeight="1">
      <c r="A91" s="131"/>
      <c r="B91" s="65" t="s">
        <v>131</v>
      </c>
      <c r="C91" s="65"/>
      <c r="D91" s="65"/>
      <c r="E91" s="65"/>
      <c r="F91" s="65"/>
      <c r="G91" s="65"/>
      <c r="H91" s="65"/>
      <c r="I91" s="65"/>
      <c r="J91" s="65"/>
      <c r="K91" s="65"/>
      <c r="L91" s="65"/>
      <c r="M91" s="74"/>
    </row>
    <row r="92" spans="1:13" s="43" customFormat="1" ht="24" customHeight="1">
      <c r="A92" s="131"/>
      <c r="B92" s="34" t="s">
        <v>132</v>
      </c>
      <c r="C92" s="34"/>
      <c r="D92" s="34"/>
      <c r="E92" s="34"/>
      <c r="F92" s="34"/>
      <c r="G92" s="34"/>
      <c r="H92" s="34"/>
      <c r="I92" s="34"/>
      <c r="J92" s="34"/>
      <c r="K92" s="34"/>
      <c r="L92" s="34"/>
      <c r="M92" s="75"/>
    </row>
    <row r="93" spans="1:13" s="9" customFormat="1" ht="24" customHeight="1">
      <c r="A93" s="131"/>
      <c r="B93" s="68" t="s">
        <v>133</v>
      </c>
      <c r="C93" s="107" t="s">
        <v>254</v>
      </c>
      <c r="D93" s="69">
        <v>24</v>
      </c>
      <c r="E93" s="40" t="e">
        <f>ROUND(#REF!/0.94,-3)</f>
        <v>#REF!</v>
      </c>
      <c r="F93" s="40" t="e">
        <f>ROUND(E93*1.11,-3)</f>
        <v>#REF!</v>
      </c>
      <c r="G93" s="7">
        <v>0.13</v>
      </c>
      <c r="H93" s="51" t="e">
        <f>ROUND(F93/(1-G93),-3)</f>
        <v>#REF!</v>
      </c>
      <c r="I93" s="7">
        <v>0.3</v>
      </c>
      <c r="J93" s="51" t="e">
        <f>ROUND(H93/(1-I93),-3)</f>
        <v>#REF!</v>
      </c>
      <c r="K93" s="108" t="s">
        <v>147</v>
      </c>
      <c r="L93" s="41" t="e">
        <f>1-#REF!/H93</f>
        <v>#REF!</v>
      </c>
      <c r="M93" s="73" t="e">
        <f>1-F93/J93</f>
        <v>#REF!</v>
      </c>
    </row>
    <row r="94" spans="1:13" s="9" customFormat="1" ht="24" customHeight="1">
      <c r="A94" s="131"/>
      <c r="B94" s="68" t="s">
        <v>134</v>
      </c>
      <c r="C94" s="107" t="s">
        <v>255</v>
      </c>
      <c r="D94" s="69">
        <v>12</v>
      </c>
      <c r="E94" s="40" t="e">
        <f>ROUND(#REF!/0.94,-3)</f>
        <v>#REF!</v>
      </c>
      <c r="F94" s="40" t="e">
        <f>ROUND(E94*1.11,-3)</f>
        <v>#REF!</v>
      </c>
      <c r="G94" s="7">
        <v>0.13</v>
      </c>
      <c r="H94" s="51" t="e">
        <f>ROUND(F94/(1-G94),-3)</f>
        <v>#REF!</v>
      </c>
      <c r="I94" s="7">
        <v>0.3</v>
      </c>
      <c r="J94" s="51" t="e">
        <f>ROUND(H94/(1-I94),-3)</f>
        <v>#REF!</v>
      </c>
      <c r="K94" s="108" t="s">
        <v>147</v>
      </c>
      <c r="L94" s="41" t="e">
        <f>1-#REF!/H94</f>
        <v>#REF!</v>
      </c>
      <c r="M94" s="73" t="e">
        <f>1-F94/J94</f>
        <v>#REF!</v>
      </c>
    </row>
    <row r="95" spans="1:13" s="9" customFormat="1" ht="24" customHeight="1">
      <c r="A95" s="131"/>
      <c r="B95" s="68" t="s">
        <v>135</v>
      </c>
      <c r="C95" s="107" t="s">
        <v>256</v>
      </c>
      <c r="D95" s="69">
        <v>25</v>
      </c>
      <c r="E95" s="40" t="e">
        <f>ROUND(#REF!/0.94,-3)</f>
        <v>#REF!</v>
      </c>
      <c r="F95" s="40" t="e">
        <f>ROUND(E95*1.11,-3)</f>
        <v>#REF!</v>
      </c>
      <c r="G95" s="7">
        <v>0.13</v>
      </c>
      <c r="H95" s="51" t="e">
        <f>ROUND(F95/(1-G95),-3)</f>
        <v>#REF!</v>
      </c>
      <c r="I95" s="7">
        <v>0.3</v>
      </c>
      <c r="J95" s="51" t="e">
        <f>ROUND(H95/(1-I95),-3)</f>
        <v>#REF!</v>
      </c>
      <c r="K95" s="108" t="s">
        <v>147</v>
      </c>
      <c r="L95" s="41" t="e">
        <f>1-#REF!/H95</f>
        <v>#REF!</v>
      </c>
      <c r="M95" s="73" t="e">
        <f>1-F95/J95</f>
        <v>#REF!</v>
      </c>
    </row>
    <row r="96" spans="1:13" ht="29" customHeight="1">
      <c r="A96" s="131"/>
      <c r="B96" s="65" t="s">
        <v>142</v>
      </c>
      <c r="C96" s="65"/>
      <c r="D96" s="65"/>
      <c r="E96" s="65"/>
      <c r="F96" s="65"/>
      <c r="G96" s="65"/>
      <c r="H96" s="65"/>
      <c r="I96" s="67"/>
      <c r="J96" s="65"/>
      <c r="K96" s="65"/>
      <c r="L96" s="65"/>
      <c r="M96" s="74"/>
    </row>
    <row r="97" spans="1:13" ht="29" customHeight="1">
      <c r="A97" s="131"/>
      <c r="B97" s="34" t="s">
        <v>122</v>
      </c>
      <c r="C97" s="34"/>
      <c r="D97" s="34"/>
      <c r="E97" s="34"/>
      <c r="F97" s="34"/>
      <c r="G97" s="34"/>
      <c r="H97" s="47"/>
      <c r="I97" s="59"/>
      <c r="J97" s="34"/>
      <c r="K97" s="34"/>
      <c r="L97" s="59"/>
      <c r="M97" s="76"/>
    </row>
    <row r="98" spans="1:13" ht="30" customHeight="1">
      <c r="A98" s="131"/>
      <c r="B98" s="62" t="s">
        <v>87</v>
      </c>
      <c r="C98" s="107" t="s">
        <v>257</v>
      </c>
      <c r="D98" s="69">
        <v>16</v>
      </c>
      <c r="E98" s="40" t="e">
        <f>ROUND(#REF!/0.94,-3)</f>
        <v>#REF!</v>
      </c>
      <c r="F98" s="40" t="e">
        <f>ROUND(E98*1.11,-3)</f>
        <v>#REF!</v>
      </c>
      <c r="G98" s="7">
        <v>0.13</v>
      </c>
      <c r="H98" s="51" t="e">
        <f>ROUND(F98/(1-G98),-3)</f>
        <v>#REF!</v>
      </c>
      <c r="I98" s="7">
        <v>0.3</v>
      </c>
      <c r="J98" s="51" t="e">
        <f>ROUND(H98/(1-I98),-3)</f>
        <v>#REF!</v>
      </c>
      <c r="K98" s="108" t="s">
        <v>150</v>
      </c>
      <c r="L98" s="60" t="e">
        <f>1-#REF!/H98</f>
        <v>#REF!</v>
      </c>
      <c r="M98" s="77" t="e">
        <f>1-F98/J98</f>
        <v>#REF!</v>
      </c>
    </row>
    <row r="99" spans="1:13" ht="29" customHeight="1">
      <c r="A99" s="131"/>
      <c r="B99" s="63" t="s">
        <v>123</v>
      </c>
      <c r="C99" s="34"/>
      <c r="D99" s="34"/>
      <c r="E99" s="34"/>
      <c r="F99" s="34"/>
      <c r="G99" s="34"/>
      <c r="H99" s="47"/>
      <c r="I99" s="59"/>
      <c r="J99" s="34"/>
      <c r="K99" s="34"/>
      <c r="L99" s="59"/>
      <c r="M99" s="76"/>
    </row>
    <row r="100" spans="1:13" s="66" customFormat="1" ht="30" customHeight="1">
      <c r="A100" s="131"/>
      <c r="B100" s="39" t="s">
        <v>92</v>
      </c>
      <c r="C100" s="107" t="s">
        <v>258</v>
      </c>
      <c r="D100" s="69">
        <v>12</v>
      </c>
      <c r="E100" s="40" t="e">
        <f>ROUND(#REF!/0.94,-3)</f>
        <v>#REF!</v>
      </c>
      <c r="F100" s="40" t="e">
        <f>ROUND(E100*1.11,-3)</f>
        <v>#REF!</v>
      </c>
      <c r="G100" s="7">
        <v>0.13</v>
      </c>
      <c r="H100" s="51" t="e">
        <f>ROUND(F100/(1-G100),-3)</f>
        <v>#REF!</v>
      </c>
      <c r="I100" s="7">
        <v>0.3</v>
      </c>
      <c r="J100" s="51" t="e">
        <f>ROUND(H100/(1-I100),-3)</f>
        <v>#REF!</v>
      </c>
      <c r="K100" s="108" t="s">
        <v>150</v>
      </c>
      <c r="L100" s="58" t="e">
        <f>1-#REF!/H100</f>
        <v>#REF!</v>
      </c>
      <c r="M100" s="72" t="e">
        <f>1-F100/J100</f>
        <v>#REF!</v>
      </c>
    </row>
    <row r="101" spans="1:13" s="66" customFormat="1" ht="30" customHeight="1">
      <c r="A101" s="131"/>
      <c r="B101" s="39" t="s">
        <v>101</v>
      </c>
      <c r="C101" s="107" t="s">
        <v>259</v>
      </c>
      <c r="D101" s="69">
        <v>6</v>
      </c>
      <c r="E101" s="40" t="e">
        <f>ROUND(#REF!/0.94,-3)</f>
        <v>#REF!</v>
      </c>
      <c r="F101" s="40" t="e">
        <f>ROUND(E101*1.11,-3)</f>
        <v>#REF!</v>
      </c>
      <c r="G101" s="7">
        <v>0.13</v>
      </c>
      <c r="H101" s="51" t="e">
        <f>ROUND(F101/(1-G101),-3)</f>
        <v>#REF!</v>
      </c>
      <c r="I101" s="7">
        <v>0.3</v>
      </c>
      <c r="J101" s="51" t="e">
        <f>ROUND(H101/(1-I101),-3)</f>
        <v>#REF!</v>
      </c>
      <c r="K101" s="108" t="s">
        <v>150</v>
      </c>
      <c r="L101" s="58" t="e">
        <f>1-#REF!/H101</f>
        <v>#REF!</v>
      </c>
      <c r="M101" s="72" t="e">
        <f>1-F101/J101</f>
        <v>#REF!</v>
      </c>
    </row>
    <row r="102" spans="1:13" s="66" customFormat="1" ht="30" customHeight="1">
      <c r="A102" s="131"/>
      <c r="B102" s="39" t="s">
        <v>121</v>
      </c>
      <c r="C102" s="107" t="s">
        <v>260</v>
      </c>
      <c r="D102" s="69">
        <v>6</v>
      </c>
      <c r="E102" s="40" t="e">
        <f>ROUND(#REF!/0.94,-3)</f>
        <v>#REF!</v>
      </c>
      <c r="F102" s="40" t="e">
        <f>ROUND(E102*1.11,-3)</f>
        <v>#REF!</v>
      </c>
      <c r="G102" s="7">
        <v>0.13</v>
      </c>
      <c r="H102" s="51" t="e">
        <f>ROUND(F102/(1-G102),-3)</f>
        <v>#REF!</v>
      </c>
      <c r="I102" s="7">
        <v>0.3</v>
      </c>
      <c r="J102" s="51" t="e">
        <f>ROUND(H102/(1-I102),-3)</f>
        <v>#REF!</v>
      </c>
      <c r="K102" s="108" t="s">
        <v>150</v>
      </c>
      <c r="L102" s="58" t="e">
        <f>1-#REF!/H102</f>
        <v>#REF!</v>
      </c>
      <c r="M102" s="72" t="e">
        <f>1-F102/J102</f>
        <v>#REF!</v>
      </c>
    </row>
    <row r="103" spans="1:13" ht="29" customHeight="1">
      <c r="A103" s="131"/>
      <c r="B103" s="63" t="s">
        <v>124</v>
      </c>
      <c r="C103" s="34"/>
      <c r="D103" s="34"/>
      <c r="E103" s="34"/>
      <c r="F103" s="34"/>
      <c r="G103" s="34"/>
      <c r="H103" s="47"/>
      <c r="I103" s="59"/>
      <c r="J103" s="34"/>
      <c r="K103" s="34"/>
      <c r="L103" s="59"/>
      <c r="M103" s="76"/>
    </row>
    <row r="104" spans="1:13" s="66" customFormat="1" ht="30" customHeight="1">
      <c r="A104" s="131"/>
      <c r="B104" s="39" t="s">
        <v>125</v>
      </c>
      <c r="C104" s="107" t="s">
        <v>261</v>
      </c>
      <c r="D104" s="69">
        <v>6</v>
      </c>
      <c r="E104" s="40" t="e">
        <f>ROUND(#REF!/0.94,-3)</f>
        <v>#REF!</v>
      </c>
      <c r="F104" s="40" t="e">
        <f t="shared" ref="F104" si="17">ROUND(E104*1.11,-3)</f>
        <v>#REF!</v>
      </c>
      <c r="G104" s="7">
        <v>0.13</v>
      </c>
      <c r="H104" s="51" t="e">
        <f t="shared" ref="H104" si="18">ROUND(F104/(1-G104),-3)</f>
        <v>#REF!</v>
      </c>
      <c r="I104" s="7">
        <v>0.3</v>
      </c>
      <c r="J104" s="51" t="e">
        <f t="shared" ref="J104" si="19">ROUND(H104/(1-I104),-3)</f>
        <v>#REF!</v>
      </c>
      <c r="K104" s="108" t="s">
        <v>150</v>
      </c>
      <c r="L104" s="58" t="e">
        <f>1-#REF!/H104</f>
        <v>#REF!</v>
      </c>
      <c r="M104" s="72" t="e">
        <f t="shared" ref="M104" si="20">1-F104/J104</f>
        <v>#REF!</v>
      </c>
    </row>
    <row r="105" spans="1:13" ht="29" customHeight="1">
      <c r="A105" s="131"/>
      <c r="B105" s="63" t="s">
        <v>126</v>
      </c>
      <c r="C105" s="34"/>
      <c r="D105" s="34"/>
      <c r="E105" s="34"/>
      <c r="F105" s="34"/>
      <c r="G105" s="34"/>
      <c r="H105" s="47"/>
      <c r="I105" s="59"/>
      <c r="J105" s="34"/>
      <c r="K105" s="34"/>
      <c r="L105" s="59"/>
      <c r="M105" s="76"/>
    </row>
    <row r="106" spans="1:13" s="66" customFormat="1" ht="30" customHeight="1">
      <c r="A106" s="131"/>
      <c r="B106" s="39" t="s">
        <v>88</v>
      </c>
      <c r="C106" s="107" t="s">
        <v>262</v>
      </c>
      <c r="D106" s="69">
        <v>12</v>
      </c>
      <c r="E106" s="40" t="e">
        <f>ROUND(#REF!/0.94,-3)</f>
        <v>#REF!</v>
      </c>
      <c r="F106" s="40" t="e">
        <f>ROUND(E106*1.11,-3)</f>
        <v>#REF!</v>
      </c>
      <c r="G106" s="7">
        <v>0.13</v>
      </c>
      <c r="H106" s="51" t="e">
        <f t="shared" ref="H106:H107" si="21">ROUND(F106/(1-G106),-3)</f>
        <v>#REF!</v>
      </c>
      <c r="I106" s="7">
        <v>0.3</v>
      </c>
      <c r="J106" s="51" t="e">
        <f t="shared" ref="J106:J107" si="22">ROUND(H106/(1-I106),-3)</f>
        <v>#REF!</v>
      </c>
      <c r="K106" s="108" t="s">
        <v>150</v>
      </c>
      <c r="L106" s="58" t="e">
        <f>1-#REF!/H106</f>
        <v>#REF!</v>
      </c>
      <c r="M106" s="72" t="e">
        <f t="shared" ref="M106:M107" si="23">1-F106/J106</f>
        <v>#REF!</v>
      </c>
    </row>
    <row r="107" spans="1:13" s="66" customFormat="1" ht="30" customHeight="1">
      <c r="A107" s="131"/>
      <c r="B107" s="39" t="s">
        <v>95</v>
      </c>
      <c r="C107" s="107" t="s">
        <v>263</v>
      </c>
      <c r="D107" s="69">
        <v>6</v>
      </c>
      <c r="E107" s="40" t="e">
        <f>ROUND(#REF!/0.94,-3)</f>
        <v>#REF!</v>
      </c>
      <c r="F107" s="40" t="e">
        <f>ROUND(E107*1.11,-3)</f>
        <v>#REF!</v>
      </c>
      <c r="G107" s="7">
        <v>0.13</v>
      </c>
      <c r="H107" s="51" t="e">
        <f t="shared" si="21"/>
        <v>#REF!</v>
      </c>
      <c r="I107" s="7">
        <v>0.3</v>
      </c>
      <c r="J107" s="51" t="e">
        <f t="shared" si="22"/>
        <v>#REF!</v>
      </c>
      <c r="K107" s="108" t="s">
        <v>150</v>
      </c>
      <c r="L107" s="58" t="e">
        <f>1-#REF!/H107</f>
        <v>#REF!</v>
      </c>
      <c r="M107" s="72" t="e">
        <f t="shared" si="23"/>
        <v>#REF!</v>
      </c>
    </row>
    <row r="108" spans="1:13" ht="29" customHeight="1">
      <c r="A108" s="131"/>
      <c r="B108" s="34" t="s">
        <v>86</v>
      </c>
      <c r="C108" s="34"/>
      <c r="D108" s="34"/>
      <c r="E108" s="34"/>
      <c r="F108" s="34"/>
      <c r="G108" s="34"/>
      <c r="H108" s="47"/>
      <c r="I108" s="59"/>
      <c r="J108" s="34"/>
      <c r="K108" s="34"/>
      <c r="L108" s="59"/>
      <c r="M108" s="76"/>
    </row>
    <row r="109" spans="1:13" ht="30" customHeight="1">
      <c r="A109" s="131"/>
      <c r="B109" s="39" t="s">
        <v>89</v>
      </c>
      <c r="C109" s="107" t="s">
        <v>157</v>
      </c>
      <c r="D109" s="69">
        <v>18</v>
      </c>
      <c r="E109" s="36" t="e">
        <f>ROUND(#REF!/0.94,-3)</f>
        <v>#REF!</v>
      </c>
      <c r="F109" s="36" t="e">
        <f>ROUND(E109*1.11,-3)</f>
        <v>#REF!</v>
      </c>
      <c r="G109" s="8">
        <v>0.13</v>
      </c>
      <c r="H109" s="52" t="e">
        <f>ROUND(F109/(1-G109),-3)</f>
        <v>#REF!</v>
      </c>
      <c r="I109" s="8">
        <v>0.3</v>
      </c>
      <c r="J109" s="52" t="e">
        <f>ROUND(H109/(1-I109),-3)</f>
        <v>#REF!</v>
      </c>
      <c r="K109" s="108" t="s">
        <v>150</v>
      </c>
      <c r="L109" s="60" t="e">
        <f>1-#REF!/H109</f>
        <v>#REF!</v>
      </c>
      <c r="M109" s="77" t="e">
        <f>1-F109/J109</f>
        <v>#REF!</v>
      </c>
    </row>
    <row r="110" spans="1:13" ht="30" customHeight="1">
      <c r="A110" s="131"/>
      <c r="B110" s="39" t="s">
        <v>110</v>
      </c>
      <c r="C110" s="107" t="s">
        <v>158</v>
      </c>
      <c r="D110" s="69">
        <v>18</v>
      </c>
      <c r="E110" s="36" t="e">
        <f>ROUND(#REF!/0.94,-3)</f>
        <v>#REF!</v>
      </c>
      <c r="F110" s="36" t="e">
        <f>ROUND(E110*1.11,-3)</f>
        <v>#REF!</v>
      </c>
      <c r="G110" s="8">
        <v>0.13</v>
      </c>
      <c r="H110" s="52" t="e">
        <f>ROUND(F110/(1-G110),-3)</f>
        <v>#REF!</v>
      </c>
      <c r="I110" s="8">
        <v>0.3</v>
      </c>
      <c r="J110" s="52" t="e">
        <f>ROUND(H110/(1-I110),-3)</f>
        <v>#REF!</v>
      </c>
      <c r="K110" s="108" t="s">
        <v>150</v>
      </c>
      <c r="L110" s="60" t="e">
        <f>1-#REF!/H110</f>
        <v>#REF!</v>
      </c>
      <c r="M110" s="77" t="e">
        <f>1-F110/J110</f>
        <v>#REF!</v>
      </c>
    </row>
    <row r="111" spans="1:13" ht="30" customHeight="1">
      <c r="A111" s="131"/>
      <c r="B111" s="39" t="s">
        <v>90</v>
      </c>
      <c r="C111" s="107" t="s">
        <v>159</v>
      </c>
      <c r="D111" s="69">
        <v>18</v>
      </c>
      <c r="E111" s="36" t="e">
        <f>ROUND(#REF!/0.94,-3)</f>
        <v>#REF!</v>
      </c>
      <c r="F111" s="36" t="e">
        <f t="shared" ref="F111:F127" si="24">ROUND(E111*1.11,-3)</f>
        <v>#REF!</v>
      </c>
      <c r="G111" s="8">
        <v>0.13</v>
      </c>
      <c r="H111" s="52" t="e">
        <f t="shared" ref="H111:H127" si="25">ROUND(F111/(1-G111),-3)</f>
        <v>#REF!</v>
      </c>
      <c r="I111" s="8">
        <v>0.3</v>
      </c>
      <c r="J111" s="52" t="e">
        <f t="shared" ref="J111:J127" si="26">ROUND(H111/(1-I111),-3)</f>
        <v>#REF!</v>
      </c>
      <c r="K111" s="108" t="s">
        <v>150</v>
      </c>
      <c r="L111" s="60" t="e">
        <f>1-#REF!/H111</f>
        <v>#REF!</v>
      </c>
      <c r="M111" s="77" t="e">
        <f t="shared" ref="M111:M114" si="27">1-F111/J111</f>
        <v>#REF!</v>
      </c>
    </row>
    <row r="112" spans="1:13" ht="30" customHeight="1">
      <c r="A112" s="131"/>
      <c r="B112" s="39" t="s">
        <v>91</v>
      </c>
      <c r="C112" s="107" t="s">
        <v>160</v>
      </c>
      <c r="D112" s="69">
        <v>18</v>
      </c>
      <c r="E112" s="36" t="e">
        <f>ROUND(#REF!/0.94,-3)</f>
        <v>#REF!</v>
      </c>
      <c r="F112" s="36" t="e">
        <f t="shared" si="24"/>
        <v>#REF!</v>
      </c>
      <c r="G112" s="8">
        <v>0.13</v>
      </c>
      <c r="H112" s="52" t="e">
        <f t="shared" si="25"/>
        <v>#REF!</v>
      </c>
      <c r="I112" s="8">
        <v>0.3</v>
      </c>
      <c r="J112" s="52" t="e">
        <f t="shared" si="26"/>
        <v>#REF!</v>
      </c>
      <c r="K112" s="108" t="s">
        <v>150</v>
      </c>
      <c r="L112" s="60" t="e">
        <f>1-#REF!/H112</f>
        <v>#REF!</v>
      </c>
      <c r="M112" s="77" t="e">
        <f t="shared" si="27"/>
        <v>#REF!</v>
      </c>
    </row>
    <row r="113" spans="1:13" ht="30" customHeight="1">
      <c r="A113" s="131"/>
      <c r="B113" s="39" t="s">
        <v>93</v>
      </c>
      <c r="C113" s="107" t="s">
        <v>161</v>
      </c>
      <c r="D113" s="69">
        <v>18</v>
      </c>
      <c r="E113" s="36" t="e">
        <f>ROUND(#REF!/0.94,-3)</f>
        <v>#REF!</v>
      </c>
      <c r="F113" s="36" t="e">
        <f t="shared" si="24"/>
        <v>#REF!</v>
      </c>
      <c r="G113" s="8">
        <v>0.13</v>
      </c>
      <c r="H113" s="52" t="e">
        <f t="shared" si="25"/>
        <v>#REF!</v>
      </c>
      <c r="I113" s="8">
        <v>0.3</v>
      </c>
      <c r="J113" s="52" t="e">
        <f t="shared" si="26"/>
        <v>#REF!</v>
      </c>
      <c r="K113" s="108" t="s">
        <v>150</v>
      </c>
      <c r="L113" s="60" t="e">
        <f>1-#REF!/H113</f>
        <v>#REF!</v>
      </c>
      <c r="M113" s="77" t="e">
        <f t="shared" si="27"/>
        <v>#REF!</v>
      </c>
    </row>
    <row r="114" spans="1:13" ht="30" customHeight="1">
      <c r="A114" s="131"/>
      <c r="B114" s="39" t="s">
        <v>94</v>
      </c>
      <c r="C114" s="107" t="s">
        <v>162</v>
      </c>
      <c r="D114" s="69">
        <v>18</v>
      </c>
      <c r="E114" s="36" t="e">
        <f>ROUND(#REF!/0.94,-3)</f>
        <v>#REF!</v>
      </c>
      <c r="F114" s="36" t="e">
        <f t="shared" si="24"/>
        <v>#REF!</v>
      </c>
      <c r="G114" s="8">
        <v>0.13</v>
      </c>
      <c r="H114" s="52" t="e">
        <f t="shared" si="25"/>
        <v>#REF!</v>
      </c>
      <c r="I114" s="8">
        <v>0.3</v>
      </c>
      <c r="J114" s="52" t="e">
        <f t="shared" si="26"/>
        <v>#REF!</v>
      </c>
      <c r="K114" s="108" t="s">
        <v>150</v>
      </c>
      <c r="L114" s="60" t="e">
        <f>1-#REF!/H114</f>
        <v>#REF!</v>
      </c>
      <c r="M114" s="77" t="e">
        <f t="shared" si="27"/>
        <v>#REF!</v>
      </c>
    </row>
    <row r="115" spans="1:13" s="66" customFormat="1" ht="30" customHeight="1">
      <c r="A115" s="131"/>
      <c r="B115" s="39" t="s">
        <v>96</v>
      </c>
      <c r="C115" s="107" t="s">
        <v>163</v>
      </c>
      <c r="D115" s="69">
        <v>16</v>
      </c>
      <c r="E115" s="40" t="e">
        <f>ROUND(#REF!/0.94,-3)</f>
        <v>#REF!</v>
      </c>
      <c r="F115" s="40" t="e">
        <f t="shared" si="24"/>
        <v>#REF!</v>
      </c>
      <c r="G115" s="7">
        <v>0.13</v>
      </c>
      <c r="H115" s="51" t="e">
        <f t="shared" si="25"/>
        <v>#REF!</v>
      </c>
      <c r="I115" s="7">
        <v>0.3</v>
      </c>
      <c r="J115" s="51" t="e">
        <f t="shared" si="26"/>
        <v>#REF!</v>
      </c>
      <c r="K115" s="108" t="s">
        <v>150</v>
      </c>
      <c r="L115" s="58" t="e">
        <f>1-#REF!/H115</f>
        <v>#REF!</v>
      </c>
      <c r="M115" s="72" t="e">
        <f>1-F115/J115</f>
        <v>#REF!</v>
      </c>
    </row>
    <row r="116" spans="1:13" ht="30" customHeight="1">
      <c r="A116" s="131"/>
      <c r="B116" s="39" t="s">
        <v>97</v>
      </c>
      <c r="C116" s="107" t="s">
        <v>164</v>
      </c>
      <c r="D116" s="69">
        <v>16</v>
      </c>
      <c r="E116" s="36" t="e">
        <f>ROUND(#REF!/0.94,-3)</f>
        <v>#REF!</v>
      </c>
      <c r="F116" s="36" t="e">
        <f t="shared" si="24"/>
        <v>#REF!</v>
      </c>
      <c r="G116" s="8">
        <v>0.13</v>
      </c>
      <c r="H116" s="52" t="e">
        <f t="shared" si="25"/>
        <v>#REF!</v>
      </c>
      <c r="I116" s="8">
        <v>0.3</v>
      </c>
      <c r="J116" s="52" t="e">
        <f t="shared" si="26"/>
        <v>#REF!</v>
      </c>
      <c r="K116" s="108" t="s">
        <v>150</v>
      </c>
      <c r="L116" s="60"/>
      <c r="M116" s="77"/>
    </row>
    <row r="117" spans="1:13" s="66" customFormat="1" ht="30" customHeight="1">
      <c r="A117" s="131"/>
      <c r="B117" s="39" t="s">
        <v>98</v>
      </c>
      <c r="C117" s="107" t="s">
        <v>165</v>
      </c>
      <c r="D117" s="69">
        <v>16</v>
      </c>
      <c r="E117" s="40" t="e">
        <f>ROUND(#REF!/0.94,-3)</f>
        <v>#REF!</v>
      </c>
      <c r="F117" s="40" t="e">
        <f t="shared" si="24"/>
        <v>#REF!</v>
      </c>
      <c r="G117" s="7">
        <v>0.13</v>
      </c>
      <c r="H117" s="51" t="e">
        <f t="shared" si="25"/>
        <v>#REF!</v>
      </c>
      <c r="I117" s="7">
        <v>0.3</v>
      </c>
      <c r="J117" s="51" t="e">
        <f t="shared" si="26"/>
        <v>#REF!</v>
      </c>
      <c r="K117" s="108" t="s">
        <v>150</v>
      </c>
      <c r="L117" s="58" t="e">
        <f>1-#REF!/H117</f>
        <v>#REF!</v>
      </c>
      <c r="M117" s="72" t="e">
        <f t="shared" ref="M117:M127" si="28">1-F117/J117</f>
        <v>#REF!</v>
      </c>
    </row>
    <row r="118" spans="1:13" ht="30" customHeight="1">
      <c r="A118" s="131"/>
      <c r="B118" s="39" t="s">
        <v>99</v>
      </c>
      <c r="C118" s="107" t="s">
        <v>166</v>
      </c>
      <c r="D118" s="69">
        <v>16</v>
      </c>
      <c r="E118" s="36" t="e">
        <f>ROUND(#REF!/0.94,-3)</f>
        <v>#REF!</v>
      </c>
      <c r="F118" s="36" t="e">
        <f t="shared" si="24"/>
        <v>#REF!</v>
      </c>
      <c r="G118" s="8">
        <v>0.13</v>
      </c>
      <c r="H118" s="52" t="e">
        <f t="shared" si="25"/>
        <v>#REF!</v>
      </c>
      <c r="I118" s="8">
        <v>0.3</v>
      </c>
      <c r="J118" s="52" t="e">
        <f t="shared" si="26"/>
        <v>#REF!</v>
      </c>
      <c r="K118" s="108" t="s">
        <v>150</v>
      </c>
      <c r="L118" s="60" t="e">
        <f>1-#REF!/H118</f>
        <v>#REF!</v>
      </c>
      <c r="M118" s="77" t="e">
        <f t="shared" si="28"/>
        <v>#REF!</v>
      </c>
    </row>
    <row r="119" spans="1:13" ht="30" customHeight="1">
      <c r="A119" s="131"/>
      <c r="B119" s="39" t="s">
        <v>100</v>
      </c>
      <c r="C119" s="107" t="s">
        <v>167</v>
      </c>
      <c r="D119" s="69">
        <v>16</v>
      </c>
      <c r="E119" s="36" t="e">
        <f>ROUND(#REF!/0.94,-3)</f>
        <v>#REF!</v>
      </c>
      <c r="F119" s="36" t="e">
        <f t="shared" si="24"/>
        <v>#REF!</v>
      </c>
      <c r="G119" s="8">
        <v>0.13</v>
      </c>
      <c r="H119" s="52" t="e">
        <f t="shared" si="25"/>
        <v>#REF!</v>
      </c>
      <c r="I119" s="8">
        <v>0.3</v>
      </c>
      <c r="J119" s="52" t="e">
        <f t="shared" si="26"/>
        <v>#REF!</v>
      </c>
      <c r="K119" s="108" t="s">
        <v>150</v>
      </c>
      <c r="L119" s="60" t="e">
        <f>1-#REF!/H119</f>
        <v>#REF!</v>
      </c>
      <c r="M119" s="77" t="e">
        <f t="shared" si="28"/>
        <v>#REF!</v>
      </c>
    </row>
    <row r="120" spans="1:13" s="66" customFormat="1" ht="30" customHeight="1">
      <c r="A120" s="131"/>
      <c r="B120" s="39" t="s">
        <v>102</v>
      </c>
      <c r="C120" s="107" t="s">
        <v>168</v>
      </c>
      <c r="D120" s="69">
        <v>16</v>
      </c>
      <c r="E120" s="40" t="e">
        <f>ROUND(#REF!/0.94,-3)</f>
        <v>#REF!</v>
      </c>
      <c r="F120" s="40" t="e">
        <f t="shared" si="24"/>
        <v>#REF!</v>
      </c>
      <c r="G120" s="7">
        <v>0.13</v>
      </c>
      <c r="H120" s="51" t="e">
        <f t="shared" si="25"/>
        <v>#REF!</v>
      </c>
      <c r="I120" s="7">
        <v>0.3</v>
      </c>
      <c r="J120" s="51" t="e">
        <f t="shared" si="26"/>
        <v>#REF!</v>
      </c>
      <c r="K120" s="108" t="s">
        <v>150</v>
      </c>
      <c r="L120" s="58" t="e">
        <f>1-#REF!/H120</f>
        <v>#REF!</v>
      </c>
      <c r="M120" s="72" t="e">
        <f t="shared" si="28"/>
        <v>#REF!</v>
      </c>
    </row>
    <row r="121" spans="1:13" ht="30" customHeight="1">
      <c r="A121" s="131"/>
      <c r="B121" s="39" t="s">
        <v>103</v>
      </c>
      <c r="C121" s="107" t="s">
        <v>169</v>
      </c>
      <c r="D121" s="69">
        <v>16</v>
      </c>
      <c r="E121" s="36" t="e">
        <f>ROUND(#REF!/0.94,-3)</f>
        <v>#REF!</v>
      </c>
      <c r="F121" s="36" t="e">
        <f t="shared" si="24"/>
        <v>#REF!</v>
      </c>
      <c r="G121" s="8">
        <v>0.13</v>
      </c>
      <c r="H121" s="52" t="e">
        <f t="shared" si="25"/>
        <v>#REF!</v>
      </c>
      <c r="I121" s="8">
        <v>0.3</v>
      </c>
      <c r="J121" s="52" t="e">
        <f t="shared" si="26"/>
        <v>#REF!</v>
      </c>
      <c r="K121" s="108" t="s">
        <v>150</v>
      </c>
      <c r="L121" s="60" t="e">
        <f>1-#REF!/H121</f>
        <v>#REF!</v>
      </c>
      <c r="M121" s="77" t="e">
        <f t="shared" si="28"/>
        <v>#REF!</v>
      </c>
    </row>
    <row r="122" spans="1:13" ht="30" customHeight="1">
      <c r="A122" s="131"/>
      <c r="B122" s="39" t="s">
        <v>104</v>
      </c>
      <c r="C122" s="107" t="s">
        <v>170</v>
      </c>
      <c r="D122" s="69">
        <v>16</v>
      </c>
      <c r="E122" s="36" t="e">
        <f>ROUND(#REF!/0.94,-3)</f>
        <v>#REF!</v>
      </c>
      <c r="F122" s="36" t="e">
        <f t="shared" si="24"/>
        <v>#REF!</v>
      </c>
      <c r="G122" s="8">
        <v>0.13</v>
      </c>
      <c r="H122" s="52" t="e">
        <f t="shared" si="25"/>
        <v>#REF!</v>
      </c>
      <c r="I122" s="8">
        <v>0.3</v>
      </c>
      <c r="J122" s="52" t="e">
        <f t="shared" si="26"/>
        <v>#REF!</v>
      </c>
      <c r="K122" s="108" t="s">
        <v>150</v>
      </c>
      <c r="L122" s="60" t="e">
        <f>1-#REF!/H122</f>
        <v>#REF!</v>
      </c>
      <c r="M122" s="77" t="e">
        <f t="shared" si="28"/>
        <v>#REF!</v>
      </c>
    </row>
    <row r="123" spans="1:13" ht="30" customHeight="1">
      <c r="A123" s="131"/>
      <c r="B123" s="39" t="s">
        <v>105</v>
      </c>
      <c r="C123" s="107" t="s">
        <v>171</v>
      </c>
      <c r="D123" s="69">
        <v>6</v>
      </c>
      <c r="E123" s="36" t="e">
        <f>ROUND(#REF!/0.94,-3)</f>
        <v>#REF!</v>
      </c>
      <c r="F123" s="36" t="e">
        <f t="shared" si="24"/>
        <v>#REF!</v>
      </c>
      <c r="G123" s="8">
        <v>0.13</v>
      </c>
      <c r="H123" s="52" t="e">
        <f t="shared" si="25"/>
        <v>#REF!</v>
      </c>
      <c r="I123" s="8">
        <v>0.3</v>
      </c>
      <c r="J123" s="52" t="e">
        <f t="shared" si="26"/>
        <v>#REF!</v>
      </c>
      <c r="K123" s="108" t="s">
        <v>150</v>
      </c>
      <c r="L123" s="60" t="e">
        <f>1-#REF!/H123</f>
        <v>#REF!</v>
      </c>
      <c r="M123" s="77" t="e">
        <f t="shared" si="28"/>
        <v>#REF!</v>
      </c>
    </row>
    <row r="124" spans="1:13" ht="30" customHeight="1">
      <c r="A124" s="131"/>
      <c r="B124" s="39" t="s">
        <v>106</v>
      </c>
      <c r="C124" s="107" t="s">
        <v>172</v>
      </c>
      <c r="D124" s="69">
        <v>6</v>
      </c>
      <c r="E124" s="36" t="e">
        <f>ROUND(#REF!/0.94,-3)</f>
        <v>#REF!</v>
      </c>
      <c r="F124" s="36" t="e">
        <f t="shared" si="24"/>
        <v>#REF!</v>
      </c>
      <c r="G124" s="8">
        <v>0.13</v>
      </c>
      <c r="H124" s="52" t="e">
        <f t="shared" si="25"/>
        <v>#REF!</v>
      </c>
      <c r="I124" s="8">
        <v>0.3</v>
      </c>
      <c r="J124" s="52" t="e">
        <f t="shared" si="26"/>
        <v>#REF!</v>
      </c>
      <c r="K124" s="108" t="s">
        <v>150</v>
      </c>
      <c r="L124" s="60" t="e">
        <f>1-#REF!/H124</f>
        <v>#REF!</v>
      </c>
      <c r="M124" s="77" t="e">
        <f t="shared" si="28"/>
        <v>#REF!</v>
      </c>
    </row>
    <row r="125" spans="1:13" ht="30" customHeight="1">
      <c r="A125" s="131"/>
      <c r="B125" s="39" t="s">
        <v>107</v>
      </c>
      <c r="C125" s="107" t="s">
        <v>173</v>
      </c>
      <c r="D125" s="69">
        <v>6</v>
      </c>
      <c r="E125" s="36" t="e">
        <f>ROUND(#REF!/0.94,-3)</f>
        <v>#REF!</v>
      </c>
      <c r="F125" s="36" t="e">
        <f t="shared" si="24"/>
        <v>#REF!</v>
      </c>
      <c r="G125" s="8">
        <v>0.13</v>
      </c>
      <c r="H125" s="52" t="e">
        <f t="shared" si="25"/>
        <v>#REF!</v>
      </c>
      <c r="I125" s="8">
        <v>0.3</v>
      </c>
      <c r="J125" s="52" t="e">
        <f t="shared" si="26"/>
        <v>#REF!</v>
      </c>
      <c r="K125" s="108" t="s">
        <v>150</v>
      </c>
      <c r="L125" s="60" t="e">
        <f>1-#REF!/H125</f>
        <v>#REF!</v>
      </c>
      <c r="M125" s="77" t="e">
        <f t="shared" si="28"/>
        <v>#REF!</v>
      </c>
    </row>
    <row r="126" spans="1:13" ht="30" customHeight="1">
      <c r="A126" s="131"/>
      <c r="B126" s="39" t="s">
        <v>108</v>
      </c>
      <c r="C126" s="107" t="s">
        <v>174</v>
      </c>
      <c r="D126" s="69">
        <v>6</v>
      </c>
      <c r="E126" s="36" t="e">
        <f>ROUND(#REF!/0.94,-3)</f>
        <v>#REF!</v>
      </c>
      <c r="F126" s="36" t="e">
        <f t="shared" si="24"/>
        <v>#REF!</v>
      </c>
      <c r="G126" s="8">
        <v>0.13</v>
      </c>
      <c r="H126" s="52" t="e">
        <f t="shared" si="25"/>
        <v>#REF!</v>
      </c>
      <c r="I126" s="8">
        <v>0.3</v>
      </c>
      <c r="J126" s="52" t="e">
        <f t="shared" si="26"/>
        <v>#REF!</v>
      </c>
      <c r="K126" s="108" t="s">
        <v>150</v>
      </c>
      <c r="L126" s="60" t="e">
        <f>1-#REF!/H126</f>
        <v>#REF!</v>
      </c>
      <c r="M126" s="77" t="e">
        <f t="shared" si="28"/>
        <v>#REF!</v>
      </c>
    </row>
    <row r="127" spans="1:13" s="66" customFormat="1" ht="30" customHeight="1">
      <c r="A127" s="132"/>
      <c r="B127" s="39" t="s">
        <v>109</v>
      </c>
      <c r="C127" s="107" t="s">
        <v>175</v>
      </c>
      <c r="D127" s="69">
        <v>18</v>
      </c>
      <c r="E127" s="40" t="e">
        <f>ROUND(#REF!/0.94,-3)</f>
        <v>#REF!</v>
      </c>
      <c r="F127" s="40" t="e">
        <f t="shared" si="24"/>
        <v>#REF!</v>
      </c>
      <c r="G127" s="7">
        <v>0.13</v>
      </c>
      <c r="H127" s="51" t="e">
        <f t="shared" si="25"/>
        <v>#REF!</v>
      </c>
      <c r="I127" s="7">
        <v>0.3</v>
      </c>
      <c r="J127" s="51" t="e">
        <f t="shared" si="26"/>
        <v>#REF!</v>
      </c>
      <c r="K127" s="108" t="s">
        <v>150</v>
      </c>
      <c r="L127" s="58" t="e">
        <f>1-#REF!/H127</f>
        <v>#REF!</v>
      </c>
      <c r="M127" s="72" t="e">
        <f t="shared" si="28"/>
        <v>#REF!</v>
      </c>
    </row>
  </sheetData>
  <autoFilter ref="A5:J127" xr:uid="{00000000-0009-0000-0000-000000000000}"/>
  <mergeCells count="1">
    <mergeCell ref="A6:A127"/>
  </mergeCells>
  <phoneticPr fontId="4" type="noConversion"/>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B0100-FDF6-4633-AB6A-FE315D283138}">
  <dimension ref="A2:D41"/>
  <sheetViews>
    <sheetView workbookViewId="0">
      <selection activeCell="F33" sqref="F33"/>
    </sheetView>
  </sheetViews>
  <sheetFormatPr baseColWidth="10" defaultColWidth="20.1640625" defaultRowHeight="15"/>
  <cols>
    <col min="1" max="2" width="20.1640625" style="111"/>
    <col min="3" max="3" width="0" style="111" hidden="1" customWidth="1"/>
    <col min="4" max="16384" width="20.1640625" style="111"/>
  </cols>
  <sheetData>
    <row r="2" spans="1:4">
      <c r="A2" s="109" t="s">
        <v>267</v>
      </c>
      <c r="B2" s="110"/>
    </row>
    <row r="3" spans="1:4" ht="16">
      <c r="A3" s="112" t="s">
        <v>152</v>
      </c>
      <c r="B3" s="112" t="s">
        <v>153</v>
      </c>
      <c r="C3" s="112" t="s">
        <v>154</v>
      </c>
      <c r="D3" s="112" t="s">
        <v>155</v>
      </c>
    </row>
    <row r="4" spans="1:4" ht="20" customHeight="1">
      <c r="A4" s="117" t="s">
        <v>156</v>
      </c>
      <c r="B4" s="116" t="s">
        <v>177</v>
      </c>
      <c r="C4" s="114"/>
      <c r="D4" s="115"/>
    </row>
    <row r="5" spans="1:4" ht="20" customHeight="1">
      <c r="A5" s="117" t="s">
        <v>156</v>
      </c>
      <c r="B5" s="113" t="s">
        <v>178</v>
      </c>
      <c r="C5" s="114"/>
      <c r="D5" s="115"/>
    </row>
    <row r="6" spans="1:4" ht="20" customHeight="1">
      <c r="A6" s="117" t="s">
        <v>156</v>
      </c>
      <c r="B6" s="116" t="s">
        <v>179</v>
      </c>
      <c r="C6" s="114"/>
      <c r="D6" s="115"/>
    </row>
    <row r="7" spans="1:4" ht="20" customHeight="1">
      <c r="A7" s="117" t="s">
        <v>156</v>
      </c>
      <c r="B7" s="115" t="s">
        <v>116</v>
      </c>
      <c r="C7" s="115"/>
      <c r="D7" s="115"/>
    </row>
    <row r="8" spans="1:4" ht="20" customHeight="1">
      <c r="A8" s="117" t="s">
        <v>156</v>
      </c>
      <c r="B8" s="115" t="s">
        <v>180</v>
      </c>
      <c r="C8" s="115"/>
      <c r="D8" s="115"/>
    </row>
    <row r="9" spans="1:4" ht="20" customHeight="1">
      <c r="A9" s="117" t="s">
        <v>156</v>
      </c>
      <c r="B9" s="115" t="s">
        <v>181</v>
      </c>
      <c r="C9" s="115"/>
      <c r="D9" s="115"/>
    </row>
    <row r="10" spans="1:4" ht="20" customHeight="1">
      <c r="A10" s="117" t="s">
        <v>156</v>
      </c>
      <c r="B10" s="115" t="s">
        <v>117</v>
      </c>
      <c r="C10" s="115"/>
      <c r="D10" s="115"/>
    </row>
    <row r="11" spans="1:4" ht="20" customHeight="1">
      <c r="A11" s="117" t="s">
        <v>156</v>
      </c>
      <c r="B11" s="115" t="s">
        <v>118</v>
      </c>
      <c r="C11" s="115"/>
      <c r="D11" s="115"/>
    </row>
    <row r="12" spans="1:4" ht="20" customHeight="1">
      <c r="A12" s="117" t="s">
        <v>156</v>
      </c>
      <c r="B12" s="115" t="s">
        <v>133</v>
      </c>
      <c r="C12" s="115"/>
      <c r="D12" s="115"/>
    </row>
    <row r="13" spans="1:4" ht="20" customHeight="1">
      <c r="A13" s="117" t="s">
        <v>156</v>
      </c>
      <c r="B13" s="115" t="s">
        <v>134</v>
      </c>
      <c r="C13" s="115"/>
      <c r="D13" s="115"/>
    </row>
    <row r="14" spans="1:4" ht="20" customHeight="1">
      <c r="A14" s="117" t="s">
        <v>156</v>
      </c>
      <c r="B14" s="115" t="s">
        <v>135</v>
      </c>
      <c r="C14" s="115"/>
      <c r="D14" s="115"/>
    </row>
    <row r="15" spans="1:4" ht="20" customHeight="1">
      <c r="A15" s="117" t="s">
        <v>156</v>
      </c>
      <c r="B15" s="113" t="s">
        <v>176</v>
      </c>
      <c r="C15" s="114"/>
      <c r="D15" s="115" t="s">
        <v>151</v>
      </c>
    </row>
    <row r="16" spans="1:4" ht="20" customHeight="1">
      <c r="A16" s="117" t="s">
        <v>156</v>
      </c>
      <c r="B16" s="115" t="s">
        <v>182</v>
      </c>
      <c r="C16" s="115"/>
      <c r="D16" s="115" t="s">
        <v>151</v>
      </c>
    </row>
    <row r="17" spans="1:4" ht="20" customHeight="1">
      <c r="A17" s="117" t="s">
        <v>156</v>
      </c>
      <c r="B17" s="115" t="s">
        <v>92</v>
      </c>
      <c r="C17" s="115"/>
      <c r="D17" s="115" t="s">
        <v>151</v>
      </c>
    </row>
    <row r="18" spans="1:4" ht="20" customHeight="1">
      <c r="A18" s="117" t="s">
        <v>156</v>
      </c>
      <c r="B18" s="115" t="s">
        <v>101</v>
      </c>
      <c r="C18" s="115"/>
      <c r="D18" s="115" t="s">
        <v>151</v>
      </c>
    </row>
    <row r="19" spans="1:4" ht="20" customHeight="1">
      <c r="A19" s="117" t="s">
        <v>156</v>
      </c>
      <c r="B19" s="115" t="s">
        <v>183</v>
      </c>
      <c r="C19" s="115"/>
      <c r="D19" s="115" t="s">
        <v>151</v>
      </c>
    </row>
    <row r="20" spans="1:4" ht="20" customHeight="1">
      <c r="A20" s="117" t="s">
        <v>156</v>
      </c>
      <c r="B20" s="115" t="s">
        <v>184</v>
      </c>
      <c r="C20" s="115"/>
      <c r="D20" s="115" t="s">
        <v>151</v>
      </c>
    </row>
    <row r="21" spans="1:4" ht="20" customHeight="1">
      <c r="A21" s="117" t="s">
        <v>156</v>
      </c>
      <c r="B21" s="115" t="s">
        <v>88</v>
      </c>
      <c r="C21" s="115"/>
      <c r="D21" s="115" t="s">
        <v>151</v>
      </c>
    </row>
    <row r="22" spans="1:4" ht="20" customHeight="1">
      <c r="A22" s="117" t="s">
        <v>156</v>
      </c>
      <c r="B22" s="115" t="s">
        <v>95</v>
      </c>
      <c r="C22" s="115"/>
      <c r="D22" s="115" t="s">
        <v>151</v>
      </c>
    </row>
    <row r="23" spans="1:4" ht="20" customHeight="1">
      <c r="A23" s="117" t="s">
        <v>156</v>
      </c>
      <c r="B23" s="115" t="s">
        <v>185</v>
      </c>
      <c r="C23" s="115"/>
      <c r="D23" s="115" t="s">
        <v>151</v>
      </c>
    </row>
    <row r="24" spans="1:4" ht="20" customHeight="1">
      <c r="A24" s="117" t="s">
        <v>156</v>
      </c>
      <c r="B24" s="115" t="s">
        <v>186</v>
      </c>
      <c r="C24" s="115"/>
      <c r="D24" s="115" t="s">
        <v>151</v>
      </c>
    </row>
    <row r="25" spans="1:4" ht="20" customHeight="1">
      <c r="A25" s="117" t="s">
        <v>156</v>
      </c>
      <c r="B25" s="115" t="s">
        <v>90</v>
      </c>
      <c r="C25" s="115"/>
      <c r="D25" s="115" t="s">
        <v>151</v>
      </c>
    </row>
    <row r="26" spans="1:4" ht="20" customHeight="1">
      <c r="A26" s="117" t="s">
        <v>156</v>
      </c>
      <c r="B26" s="115" t="s">
        <v>91</v>
      </c>
      <c r="C26" s="115"/>
      <c r="D26" s="115" t="s">
        <v>151</v>
      </c>
    </row>
    <row r="27" spans="1:4" ht="20" customHeight="1">
      <c r="A27" s="117" t="s">
        <v>156</v>
      </c>
      <c r="B27" s="115" t="s">
        <v>93</v>
      </c>
      <c r="C27" s="115"/>
      <c r="D27" s="115" t="s">
        <v>151</v>
      </c>
    </row>
    <row r="28" spans="1:4" ht="20" customHeight="1">
      <c r="A28" s="117" t="s">
        <v>156</v>
      </c>
      <c r="B28" s="115" t="s">
        <v>94</v>
      </c>
      <c r="C28" s="115"/>
      <c r="D28" s="115" t="s">
        <v>151</v>
      </c>
    </row>
    <row r="29" spans="1:4" ht="20" customHeight="1">
      <c r="A29" s="117" t="s">
        <v>156</v>
      </c>
      <c r="B29" s="115" t="s">
        <v>96</v>
      </c>
      <c r="C29" s="115"/>
      <c r="D29" s="115" t="s">
        <v>151</v>
      </c>
    </row>
    <row r="30" spans="1:4" ht="20" customHeight="1">
      <c r="A30" s="117" t="s">
        <v>156</v>
      </c>
      <c r="B30" s="115" t="s">
        <v>97</v>
      </c>
      <c r="C30" s="115"/>
      <c r="D30" s="115" t="s">
        <v>151</v>
      </c>
    </row>
    <row r="31" spans="1:4" ht="20" customHeight="1">
      <c r="A31" s="117" t="s">
        <v>156</v>
      </c>
      <c r="B31" s="115" t="s">
        <v>98</v>
      </c>
      <c r="C31" s="115"/>
      <c r="D31" s="115" t="s">
        <v>151</v>
      </c>
    </row>
    <row r="32" spans="1:4" ht="20" customHeight="1">
      <c r="A32" s="117" t="s">
        <v>156</v>
      </c>
      <c r="B32" s="115" t="s">
        <v>99</v>
      </c>
      <c r="C32" s="115"/>
      <c r="D32" s="115" t="s">
        <v>151</v>
      </c>
    </row>
    <row r="33" spans="1:4" ht="20" customHeight="1">
      <c r="A33" s="117" t="s">
        <v>156</v>
      </c>
      <c r="B33" s="115" t="s">
        <v>100</v>
      </c>
      <c r="C33" s="115"/>
      <c r="D33" s="115" t="s">
        <v>151</v>
      </c>
    </row>
    <row r="34" spans="1:4" ht="20" customHeight="1">
      <c r="A34" s="117" t="s">
        <v>156</v>
      </c>
      <c r="B34" s="115" t="s">
        <v>102</v>
      </c>
      <c r="C34" s="115"/>
      <c r="D34" s="115" t="s">
        <v>151</v>
      </c>
    </row>
    <row r="35" spans="1:4" ht="20" customHeight="1">
      <c r="A35" s="117" t="s">
        <v>156</v>
      </c>
      <c r="B35" s="115" t="s">
        <v>103</v>
      </c>
      <c r="C35" s="115"/>
      <c r="D35" s="115" t="s">
        <v>151</v>
      </c>
    </row>
    <row r="36" spans="1:4" ht="20" customHeight="1">
      <c r="A36" s="117" t="s">
        <v>156</v>
      </c>
      <c r="B36" s="115" t="s">
        <v>104</v>
      </c>
      <c r="C36" s="115"/>
      <c r="D36" s="115" t="s">
        <v>151</v>
      </c>
    </row>
    <row r="37" spans="1:4" ht="20" customHeight="1">
      <c r="A37" s="117" t="s">
        <v>156</v>
      </c>
      <c r="B37" s="115" t="s">
        <v>105</v>
      </c>
      <c r="C37" s="115"/>
      <c r="D37" s="115" t="s">
        <v>151</v>
      </c>
    </row>
    <row r="38" spans="1:4" ht="20" customHeight="1">
      <c r="A38" s="117" t="s">
        <v>156</v>
      </c>
      <c r="B38" s="115" t="s">
        <v>106</v>
      </c>
      <c r="C38" s="115"/>
      <c r="D38" s="115" t="s">
        <v>151</v>
      </c>
    </row>
    <row r="39" spans="1:4" ht="20" customHeight="1">
      <c r="A39" s="117" t="s">
        <v>156</v>
      </c>
      <c r="B39" s="115" t="s">
        <v>107</v>
      </c>
      <c r="C39" s="115"/>
      <c r="D39" s="115" t="s">
        <v>151</v>
      </c>
    </row>
    <row r="40" spans="1:4" ht="20" customHeight="1">
      <c r="A40" s="117" t="s">
        <v>156</v>
      </c>
      <c r="B40" s="115" t="s">
        <v>108</v>
      </c>
      <c r="C40" s="115"/>
      <c r="D40" s="115" t="s">
        <v>151</v>
      </c>
    </row>
    <row r="41" spans="1:4" ht="20" customHeight="1">
      <c r="A41" s="117" t="s">
        <v>156</v>
      </c>
      <c r="B41" s="115" t="s">
        <v>109</v>
      </c>
      <c r="C41" s="115"/>
      <c r="D41" s="115" t="s">
        <v>151</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VIGI</vt:lpstr>
      <vt:lpstr>Release Note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华斌</dc:creator>
  <cp:lastModifiedBy>blessingart</cp:lastModifiedBy>
  <dcterms:created xsi:type="dcterms:W3CDTF">2015-06-05T18:19:34Z</dcterms:created>
  <dcterms:modified xsi:type="dcterms:W3CDTF">2025-08-27T08:45:45Z</dcterms:modified>
</cp:coreProperties>
</file>